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Ortak-Özlem BULUT\EBİS\Tedarikçilere Gelen Şikayetler\web\2021\"/>
    </mc:Choice>
  </mc:AlternateContent>
  <bookViews>
    <workbookView xWindow="0" yWindow="0" windowWidth="20430" windowHeight="7290"/>
  </bookViews>
  <sheets>
    <sheet name="Nisan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7" l="1"/>
  <c r="L7" i="7"/>
  <c r="L6" i="7"/>
  <c r="L5" i="7"/>
  <c r="K10" i="7"/>
  <c r="J10" i="7"/>
  <c r="I10" i="7"/>
  <c r="H10" i="7"/>
  <c r="G10" i="7"/>
  <c r="E10" i="7"/>
  <c r="M10" i="7" s="1"/>
  <c r="L9" i="7"/>
  <c r="F9" i="7"/>
  <c r="F8" i="7"/>
  <c r="F7" i="7"/>
  <c r="F6" i="7"/>
  <c r="F5" i="7"/>
  <c r="L4" i="7"/>
  <c r="F4" i="7"/>
  <c r="M4" i="7" l="1"/>
  <c r="M9" i="7"/>
  <c r="M5" i="7"/>
  <c r="M7" i="7"/>
  <c r="F10" i="7"/>
  <c r="M8" i="7"/>
  <c r="M6" i="7"/>
  <c r="L10" i="7"/>
</calcChain>
</file>

<file path=xl/sharedStrings.xml><?xml version="1.0" encoding="utf-8"?>
<sst xmlns="http://schemas.openxmlformats.org/spreadsheetml/2006/main" count="26" uniqueCount="24">
  <si>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</si>
  <si>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</si>
  <si>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</si>
  <si>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</si>
  <si>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</si>
  <si>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</si>
  <si>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</si>
  <si>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</si>
  <si>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</si>
  <si>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</si>
  <si>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</si>
  <si>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</si>
  <si>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</si>
  <si>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</si>
  <si>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</si>
  <si>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</si>
  <si>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</si>
  <si>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</si>
  <si>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</si>
  <si>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 Ödeme</t>
  </si>
  <si>
    <t>3.2. Zamanında ödenmeyen borçlar (K9)</t>
  </si>
  <si>
    <t>5.2. Tüketici hizmetleri ve şirket hakkındaki şikayetler (K21)</t>
  </si>
  <si>
    <t>5. Tüketici Hizmetleri</t>
  </si>
  <si>
    <t>3.1. Fatura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</si>
</sst>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70" zoomScaleNormal="70" workbookViewId="0">
      <selection activeCell="C17" sqref="C17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3.75" x14ac:dyDescent="0.25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41</v>
      </c>
      <c r="F4" s="12">
        <f t="shared" ref="F4:F10" si="0">(E4/$E$11)*1000</f>
        <v>0.57520447817730325</v>
      </c>
      <c r="G4" s="6">
        <v>28</v>
      </c>
      <c r="H4" s="6">
        <v>13</v>
      </c>
      <c r="I4" s="6">
        <v>0</v>
      </c>
      <c r="J4" s="6">
        <v>0</v>
      </c>
      <c r="K4" s="6">
        <v>0</v>
      </c>
      <c r="L4" s="13">
        <f>83/E4</f>
        <v>2.024390243902439</v>
      </c>
      <c r="M4" s="12">
        <f t="shared" ref="M4:M10" si="1">IF($E$10=0,0,100*E4/E$10)</f>
        <v>56.164383561643838</v>
      </c>
    </row>
    <row r="5" spans="2:13" ht="15" customHeight="1" x14ac:dyDescent="0.25">
      <c r="B5" s="4">
        <v>2</v>
      </c>
      <c r="C5" s="10" t="s">
        <v>14</v>
      </c>
      <c r="D5" s="14" t="s">
        <v>18</v>
      </c>
      <c r="E5" s="11">
        <v>11</v>
      </c>
      <c r="F5" s="12">
        <f t="shared" si="0"/>
        <v>0.15432315268171551</v>
      </c>
      <c r="G5" s="6">
        <v>7</v>
      </c>
      <c r="H5" s="6">
        <v>4</v>
      </c>
      <c r="I5" s="6">
        <v>0</v>
      </c>
      <c r="J5" s="6">
        <v>0</v>
      </c>
      <c r="K5" s="6">
        <v>0</v>
      </c>
      <c r="L5" s="13">
        <f>30/E5</f>
        <v>2.7272727272727271</v>
      </c>
      <c r="M5" s="12">
        <f t="shared" si="1"/>
        <v>15.068493150684931</v>
      </c>
    </row>
    <row r="6" spans="2:13" ht="15" customHeight="1" x14ac:dyDescent="0.25">
      <c r="B6" s="4">
        <v>3</v>
      </c>
      <c r="C6" s="10" t="s">
        <v>19</v>
      </c>
      <c r="D6" s="16" t="s">
        <v>23</v>
      </c>
      <c r="E6" s="11">
        <v>1</v>
      </c>
      <c r="F6" s="12">
        <f t="shared" si="0"/>
        <v>1.4029377516519592E-2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13">
        <f>7/E6</f>
        <v>7</v>
      </c>
      <c r="M6" s="12">
        <f t="shared" si="1"/>
        <v>1.3698630136986301</v>
      </c>
    </row>
    <row r="7" spans="2:13" ht="15" customHeight="1" x14ac:dyDescent="0.25">
      <c r="B7" s="4">
        <v>4</v>
      </c>
      <c r="C7" s="10" t="s">
        <v>19</v>
      </c>
      <c r="D7" s="14" t="s">
        <v>20</v>
      </c>
      <c r="E7" s="11">
        <v>5</v>
      </c>
      <c r="F7" s="12">
        <f t="shared" si="0"/>
        <v>7.0146887582597961E-2</v>
      </c>
      <c r="G7" s="6">
        <v>0</v>
      </c>
      <c r="H7" s="6">
        <v>5</v>
      </c>
      <c r="I7" s="6">
        <v>0</v>
      </c>
      <c r="J7" s="6">
        <v>0</v>
      </c>
      <c r="K7" s="6">
        <v>0</v>
      </c>
      <c r="L7" s="13">
        <f>63/E7</f>
        <v>12.6</v>
      </c>
      <c r="M7" s="12">
        <f t="shared" si="1"/>
        <v>6.8493150684931505</v>
      </c>
    </row>
    <row r="8" spans="2:13" ht="15" customHeight="1" x14ac:dyDescent="0.25">
      <c r="B8" s="4">
        <v>5</v>
      </c>
      <c r="C8" s="10" t="s">
        <v>16</v>
      </c>
      <c r="D8" s="14" t="s">
        <v>17</v>
      </c>
      <c r="E8" s="11">
        <v>10</v>
      </c>
      <c r="F8" s="12">
        <f t="shared" si="0"/>
        <v>0.14029377516519592</v>
      </c>
      <c r="G8" s="6">
        <v>2</v>
      </c>
      <c r="H8" s="6">
        <v>8</v>
      </c>
      <c r="I8" s="6">
        <v>0</v>
      </c>
      <c r="J8" s="6">
        <v>0</v>
      </c>
      <c r="K8" s="6">
        <v>0</v>
      </c>
      <c r="L8" s="13">
        <f>40/E8</f>
        <v>4</v>
      </c>
      <c r="M8" s="12">
        <f t="shared" si="1"/>
        <v>13.698630136986301</v>
      </c>
    </row>
    <row r="9" spans="2:13" ht="15" customHeight="1" x14ac:dyDescent="0.25">
      <c r="B9" s="4">
        <v>6</v>
      </c>
      <c r="C9" s="15" t="s">
        <v>22</v>
      </c>
      <c r="D9" s="14" t="s">
        <v>21</v>
      </c>
      <c r="E9" s="11">
        <v>5</v>
      </c>
      <c r="F9" s="12">
        <f t="shared" si="0"/>
        <v>7.0146887582597961E-2</v>
      </c>
      <c r="G9" s="6">
        <v>2</v>
      </c>
      <c r="H9" s="6">
        <v>3</v>
      </c>
      <c r="I9" s="6">
        <v>0</v>
      </c>
      <c r="J9" s="6">
        <v>0</v>
      </c>
      <c r="K9" s="6">
        <v>0</v>
      </c>
      <c r="L9" s="13">
        <f>27/E9</f>
        <v>5.4</v>
      </c>
      <c r="M9" s="12">
        <f t="shared" si="1"/>
        <v>6.8493150684931505</v>
      </c>
    </row>
    <row r="10" spans="2:13" ht="15" customHeight="1" x14ac:dyDescent="0.25">
      <c r="B10" s="4"/>
      <c r="C10" s="5"/>
      <c r="D10" s="5" t="s">
        <v>12</v>
      </c>
      <c r="E10" s="11">
        <f>SUM(E4:E9)</f>
        <v>73</v>
      </c>
      <c r="F10" s="12">
        <f t="shared" si="0"/>
        <v>1.0241445587059304</v>
      </c>
      <c r="G10" s="11">
        <f>SUM(G4:G9)</f>
        <v>39</v>
      </c>
      <c r="H10" s="11">
        <f>SUM(H4:H9)</f>
        <v>34</v>
      </c>
      <c r="I10" s="11">
        <f>SUM(I4:I9)</f>
        <v>0</v>
      </c>
      <c r="J10" s="11">
        <f>SUM(J4:J9)</f>
        <v>0</v>
      </c>
      <c r="K10" s="11">
        <f>SUM(K4:K9)</f>
        <v>0</v>
      </c>
      <c r="L10" s="12">
        <f>153/E10</f>
        <v>2.095890410958904</v>
      </c>
      <c r="M10" s="12">
        <f t="shared" si="1"/>
        <v>100</v>
      </c>
    </row>
    <row r="11" spans="2:13" ht="15" customHeight="1" x14ac:dyDescent="0.25">
      <c r="C11" s="1"/>
      <c r="D11" s="5" t="s">
        <v>13</v>
      </c>
      <c r="E11" s="6">
        <v>71279</v>
      </c>
      <c r="F11" s="7"/>
      <c r="G11" s="8"/>
      <c r="H11" s="8"/>
      <c r="I11" s="8"/>
      <c r="J11" s="8"/>
      <c r="K11" s="8"/>
      <c r="L11" s="8"/>
      <c r="M11" s="8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25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2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2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25">
      <c r="E16" s="9"/>
      <c r="F16" s="9"/>
      <c r="G16" s="9"/>
      <c r="H16" s="9"/>
      <c r="I16" s="9"/>
      <c r="J16" s="9"/>
      <c r="K16" s="9"/>
      <c r="L16" s="9"/>
      <c r="M16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G4:M10 E4:F11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10:D10 D5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2021-06-02T04:01:45Z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