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Haziran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9" l="1"/>
  <c r="L7" i="9"/>
  <c r="L6" i="9"/>
  <c r="L5" i="9"/>
  <c r="L4" i="9"/>
  <c r="K9" i="9"/>
  <c r="J9" i="9"/>
  <c r="I9" i="9"/>
  <c r="H9" i="9"/>
  <c r="G9" i="9"/>
  <c r="E9" i="9"/>
  <c r="M9" i="9" s="1"/>
  <c r="F8" i="9"/>
  <c r="F7" i="9"/>
  <c r="F6" i="9"/>
  <c r="F5" i="9"/>
  <c r="F4" i="9"/>
  <c r="F9" i="9" l="1"/>
  <c r="M6" i="9"/>
  <c r="M5" i="9"/>
  <c r="M7" i="9"/>
  <c r="M4" i="9"/>
  <c r="M8" i="9"/>
  <c r="L9" i="9"/>
</calcChain>
</file>

<file path=xl/sharedStrings.xml><?xml version="1.0" encoding="utf-8"?>
<sst xmlns="http://schemas.openxmlformats.org/spreadsheetml/2006/main" count="24" uniqueCount="23">
  <si>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</si>
  <si>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</si>
  <si>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</si>
  <si>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</si>
  <si>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</si>
  <si>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</si>
  <si>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</si>
  <si>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</si>
  <si>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</si>
  <si>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</si>
  <si>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</si>
  <si>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</si>
  <si>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</si>
  <si>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</si>
  <si>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</si>
  <si>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</si>
  <si>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</si>
  <si>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</si>
  <si>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1.6. Fatura gönderimi (K6)</t>
  </si>
  <si>
    <t>3. Ödeme</t>
  </si>
  <si>
    <t>3.2. Zamanında ödenmeyen borçlar (K9)</t>
  </si>
  <si>
    <t>5.2. Tüketici hizmetleri ve şirket hakkındaki şikayetler (K21)</t>
  </si>
  <si>
    <t>5. 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</si>
</sst>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D17" sqref="D17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39</v>
      </c>
      <c r="F4" s="12">
        <f>(E4/$E$10)*1000</f>
        <v>0.49324631962361515</v>
      </c>
      <c r="G4" s="6">
        <v>29</v>
      </c>
      <c r="H4" s="6">
        <v>10</v>
      </c>
      <c r="I4" s="6">
        <v>0</v>
      </c>
      <c r="J4" s="6">
        <v>0</v>
      </c>
      <c r="K4" s="6">
        <v>0</v>
      </c>
      <c r="L4" s="13">
        <f>83/E4</f>
        <v>2.1282051282051282</v>
      </c>
      <c r="M4" s="12">
        <f>IF($E$9=0,0,100*E4/E$9)</f>
        <v>58.208955223880594</v>
      </c>
    </row>
    <row r="5" spans="2:13" ht="15" customHeight="1" x14ac:dyDescent="0.3">
      <c r="B5" s="4">
        <v>2</v>
      </c>
      <c r="C5" s="10" t="s">
        <v>14</v>
      </c>
      <c r="D5" s="14" t="s">
        <v>18</v>
      </c>
      <c r="E5" s="11">
        <v>4</v>
      </c>
      <c r="F5" s="12">
        <f>(E5/$E$10)*1000</f>
        <v>5.0589366115242576E-2</v>
      </c>
      <c r="G5" s="6">
        <v>3</v>
      </c>
      <c r="H5" s="6">
        <v>1</v>
      </c>
      <c r="I5" s="6">
        <v>0</v>
      </c>
      <c r="J5" s="6">
        <v>0</v>
      </c>
      <c r="K5" s="6">
        <v>0</v>
      </c>
      <c r="L5" s="13">
        <f>18/E5</f>
        <v>4.5</v>
      </c>
      <c r="M5" s="12">
        <f>IF($E$9=0,0,100*E5/E$9)</f>
        <v>5.9701492537313436</v>
      </c>
    </row>
    <row r="6" spans="2:13" ht="15" customHeight="1" x14ac:dyDescent="0.3">
      <c r="B6" s="4">
        <v>3</v>
      </c>
      <c r="C6" s="10" t="s">
        <v>19</v>
      </c>
      <c r="D6" s="14" t="s">
        <v>20</v>
      </c>
      <c r="E6" s="11">
        <v>4</v>
      </c>
      <c r="F6" s="12">
        <f>(E6/$E$10)*1000</f>
        <v>5.0589366115242576E-2</v>
      </c>
      <c r="G6" s="6">
        <v>4</v>
      </c>
      <c r="H6" s="6">
        <v>0</v>
      </c>
      <c r="I6" s="6">
        <v>0</v>
      </c>
      <c r="J6" s="6">
        <v>0</v>
      </c>
      <c r="K6" s="6">
        <v>0</v>
      </c>
      <c r="L6" s="13">
        <f>5/E6</f>
        <v>1.25</v>
      </c>
      <c r="M6" s="12">
        <f>IF($E$9=0,0,100*E6/E$9)</f>
        <v>5.9701492537313436</v>
      </c>
    </row>
    <row r="7" spans="2:13" ht="15" customHeight="1" x14ac:dyDescent="0.3">
      <c r="B7" s="4">
        <v>4</v>
      </c>
      <c r="C7" s="10" t="s">
        <v>16</v>
      </c>
      <c r="D7" s="14" t="s">
        <v>17</v>
      </c>
      <c r="E7" s="11">
        <v>17</v>
      </c>
      <c r="F7" s="12">
        <f>(E7/$E$10)*1000</f>
        <v>0.21500480598978094</v>
      </c>
      <c r="G7" s="6">
        <v>11</v>
      </c>
      <c r="H7" s="6">
        <v>6</v>
      </c>
      <c r="I7" s="6">
        <v>0</v>
      </c>
      <c r="J7" s="6">
        <v>0</v>
      </c>
      <c r="K7" s="6">
        <v>0</v>
      </c>
      <c r="L7" s="13">
        <f>45/E7</f>
        <v>2.6470588235294117</v>
      </c>
      <c r="M7" s="12">
        <f>IF($E$9=0,0,100*E7/E$9)</f>
        <v>25.373134328358208</v>
      </c>
    </row>
    <row r="8" spans="2:13" ht="15" customHeight="1" x14ac:dyDescent="0.3">
      <c r="B8" s="4">
        <v>5</v>
      </c>
      <c r="C8" s="15" t="s">
        <v>22</v>
      </c>
      <c r="D8" s="14" t="s">
        <v>21</v>
      </c>
      <c r="E8" s="11">
        <v>3</v>
      </c>
      <c r="F8" s="12">
        <f>(E8/$E$10)*1000</f>
        <v>3.7942024586431936E-2</v>
      </c>
      <c r="G8" s="6">
        <v>0</v>
      </c>
      <c r="H8" s="6">
        <v>3</v>
      </c>
      <c r="I8" s="6">
        <v>0</v>
      </c>
      <c r="J8" s="6">
        <v>0</v>
      </c>
      <c r="K8" s="6">
        <v>0</v>
      </c>
      <c r="L8" s="13">
        <f>36/E8</f>
        <v>12</v>
      </c>
      <c r="M8" s="12">
        <f>IF($E$9=0,0,100*E8/E$9)</f>
        <v>4.4776119402985071</v>
      </c>
    </row>
    <row r="9" spans="2:13" ht="15" customHeight="1" x14ac:dyDescent="0.3">
      <c r="B9" s="4"/>
      <c r="C9" s="5"/>
      <c r="D9" s="5" t="s">
        <v>12</v>
      </c>
      <c r="E9" s="11">
        <f>SUM(E4:E8)</f>
        <v>67</v>
      </c>
      <c r="F9" s="12">
        <f>(E9/$E$10)*1000</f>
        <v>0.84737188243031314</v>
      </c>
      <c r="G9" s="11">
        <f>SUM(G4:G8)</f>
        <v>47</v>
      </c>
      <c r="H9" s="11">
        <f>SUM(H4:H8)</f>
        <v>20</v>
      </c>
      <c r="I9" s="11">
        <f>SUM(I4:I8)</f>
        <v>0</v>
      </c>
      <c r="J9" s="11">
        <f>SUM(J4:J8)</f>
        <v>0</v>
      </c>
      <c r="K9" s="11">
        <f>SUM(K4:K8)</f>
        <v>0</v>
      </c>
      <c r="L9" s="12">
        <f>153/E9</f>
        <v>2.283582089552239</v>
      </c>
      <c r="M9" s="12">
        <f>IF($E$9=0,0,100*E9/E$9)</f>
        <v>100</v>
      </c>
    </row>
    <row r="10" spans="2:13" ht="15" customHeight="1" x14ac:dyDescent="0.3">
      <c r="C10" s="1"/>
      <c r="D10" s="5" t="s">
        <v>13</v>
      </c>
      <c r="E10" s="6">
        <v>79068</v>
      </c>
      <c r="F10" s="7"/>
      <c r="G10" s="8"/>
      <c r="H10" s="8"/>
      <c r="I10" s="8"/>
      <c r="J10" s="8"/>
      <c r="K10" s="8"/>
      <c r="L10" s="8"/>
      <c r="M10" s="8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">
      <c r="E15" s="9"/>
      <c r="F15" s="9"/>
      <c r="G15" s="9"/>
      <c r="H15" s="9"/>
      <c r="I15" s="9"/>
      <c r="J15" s="9"/>
      <c r="K15" s="9"/>
      <c r="L15" s="9"/>
      <c r="M15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 D5:D8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Haziran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2021-08-04T14:50:57Z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