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C7093252-0038-461B-8C42-07897068228F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Aralık 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37" l="1"/>
  <c r="F7" i="37"/>
  <c r="L8" i="37" l="1"/>
  <c r="F8" i="37"/>
  <c r="F9" i="37"/>
  <c r="F4" i="37" l="1"/>
  <c r="L9" i="37" l="1"/>
  <c r="L6" i="37" l="1"/>
  <c r="F6" i="37"/>
  <c r="J11" i="37" l="1"/>
  <c r="L10" i="37" l="1"/>
  <c r="L5" i="37" l="1"/>
  <c r="L4" i="37"/>
  <c r="F5" i="37" l="1"/>
  <c r="F10" i="37" l="1"/>
  <c r="K11" i="37" l="1"/>
  <c r="I11" i="37"/>
  <c r="H11" i="37"/>
  <c r="G11" i="37"/>
  <c r="E11" i="37"/>
  <c r="M8" i="37" l="1"/>
  <c r="M7" i="37"/>
  <c r="M5" i="37"/>
  <c r="M6" i="37"/>
  <c r="L11" i="37"/>
  <c r="M9" i="37"/>
  <c r="M10" i="37"/>
  <c r="F11" i="37"/>
  <c r="M11" i="37"/>
  <c r="M4" i="37"/>
</calcChain>
</file>

<file path=xl/sharedStrings.xml><?xml version="1.0" encoding="utf-8"?>
<sst xmlns="http://schemas.openxmlformats.org/spreadsheetml/2006/main" count="28" uniqueCount="26">
  <si>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</si>
  <si>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</si>
  <si>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</si>
  <si>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</si>
  <si>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</si>
  <si>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</si>
  <si>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</si>
  <si>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</si>
  <si>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</si>
  <si>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</si>
  <si>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</si>
  <si>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</si>
  <si>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</si>
  <si>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</si>
  <si>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</si>
  <si>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</si>
  <si>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</si>
  <si>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</si>
  <si>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</si>
  <si>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</si>
  <si>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</si>
  <si>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</si>
  <si>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2.Fiyat</t>
  </si>
  <si>
    <t>2.1. Aktif enerji bedeli (K7)</t>
  </si>
  <si>
    <t>3.2. Zamanında ödenmeyen borçlar (K9)</t>
  </si>
  <si>
    <t>2.2. Tahsilatına aracı olunan ilgili ve diğer mevzuat gereği alınan bedeller (K8)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</si>
</sst>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7"/>
  <sheetViews>
    <sheetView tabSelected="1" zoomScale="70" zoomScaleNormal="70" workbookViewId="0">
      <selection activeCell="D19" sqref="D19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5" x14ac:dyDescent="0.35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142</v>
      </c>
      <c r="F4" s="12">
        <f>(E4/$E$12)*1000</f>
        <v>1.3576304568139663</v>
      </c>
      <c r="G4" s="6">
        <v>130</v>
      </c>
      <c r="H4" s="6">
        <v>12</v>
      </c>
      <c r="I4" s="6">
        <v>0</v>
      </c>
      <c r="J4" s="6">
        <v>0</v>
      </c>
      <c r="K4" s="6">
        <v>0</v>
      </c>
      <c r="L4" s="13">
        <f>32/E4</f>
        <v>0.22535211267605634</v>
      </c>
      <c r="M4" s="12">
        <f>IF($E$11=0,0,100*E4/E$11)</f>
        <v>63.963963963963963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24</v>
      </c>
      <c r="F5" s="12">
        <f>(E5/$E$12)*1000</f>
        <v>0.2294586687572901</v>
      </c>
      <c r="G5" s="6">
        <v>11</v>
      </c>
      <c r="H5" s="6">
        <v>13</v>
      </c>
      <c r="I5" s="6">
        <v>0</v>
      </c>
      <c r="J5" s="6">
        <v>0</v>
      </c>
      <c r="K5" s="6">
        <v>0</v>
      </c>
      <c r="L5" s="13">
        <f>155/E5</f>
        <v>6.458333333333333</v>
      </c>
      <c r="M5" s="12">
        <f>IF($E$11=0,0,100*E5/E$11)</f>
        <v>10.810810810810811</v>
      </c>
    </row>
    <row r="6" spans="2:13" ht="15" customHeight="1" x14ac:dyDescent="0.35">
      <c r="B6" s="4">
        <v>3</v>
      </c>
      <c r="C6" s="17" t="s">
        <v>22</v>
      </c>
      <c r="D6" s="16" t="s">
        <v>23</v>
      </c>
      <c r="E6" s="11">
        <v>18</v>
      </c>
      <c r="F6" s="12">
        <f>(E6/$E$12)*1000</f>
        <v>0.17209400156796756</v>
      </c>
      <c r="G6" s="6">
        <v>11</v>
      </c>
      <c r="H6" s="6">
        <v>7</v>
      </c>
      <c r="I6" s="6">
        <v>0</v>
      </c>
      <c r="J6" s="6">
        <v>0</v>
      </c>
      <c r="K6" s="6">
        <v>0</v>
      </c>
      <c r="L6" s="13">
        <f>155/E6</f>
        <v>8.6111111111111107</v>
      </c>
      <c r="M6" s="12">
        <f>IF($E$11=0,0,100*E6/E$11)</f>
        <v>8.1081081081081088</v>
      </c>
    </row>
    <row r="7" spans="2:13" ht="15" customHeight="1" x14ac:dyDescent="0.35">
      <c r="B7" s="4">
        <v>4</v>
      </c>
      <c r="C7" s="17" t="s">
        <v>22</v>
      </c>
      <c r="D7" s="16" t="s">
        <v>25</v>
      </c>
      <c r="E7" s="11">
        <v>3</v>
      </c>
      <c r="F7" s="12">
        <f>(E7/$E$12)*1000</f>
        <v>2.8682333594661262E-2</v>
      </c>
      <c r="G7" s="6">
        <v>1</v>
      </c>
      <c r="H7" s="6">
        <v>2</v>
      </c>
      <c r="I7" s="6">
        <v>0</v>
      </c>
      <c r="J7" s="6">
        <v>0</v>
      </c>
      <c r="K7" s="6">
        <v>0</v>
      </c>
      <c r="L7" s="13">
        <f t="shared" ref="L7" si="0">155/E7</f>
        <v>51.666666666666664</v>
      </c>
      <c r="M7" s="12">
        <f>IF($E$11=0,0,100*E7/E$11)</f>
        <v>1.3513513513513513</v>
      </c>
    </row>
    <row r="8" spans="2:13" ht="15" customHeight="1" x14ac:dyDescent="0.35">
      <c r="B8" s="4">
        <v>5</v>
      </c>
      <c r="C8" s="10" t="s">
        <v>21</v>
      </c>
      <c r="D8" s="15" t="s">
        <v>24</v>
      </c>
      <c r="E8" s="11">
        <v>1</v>
      </c>
      <c r="F8" s="12">
        <f t="shared" ref="F8:F9" si="1">(E8/$E$12)*1000</f>
        <v>9.5607778648870868E-3</v>
      </c>
      <c r="G8" s="6">
        <v>0</v>
      </c>
      <c r="H8" s="6">
        <v>1</v>
      </c>
      <c r="I8" s="6">
        <v>0</v>
      </c>
      <c r="J8" s="6">
        <v>0</v>
      </c>
      <c r="K8" s="6">
        <v>0</v>
      </c>
      <c r="L8" s="13">
        <f t="shared" ref="L8:L9" si="2">155/E8</f>
        <v>155</v>
      </c>
      <c r="M8" s="12">
        <f>IF($E$11=0,0,100*E8/E$11)</f>
        <v>0.45045045045045046</v>
      </c>
    </row>
    <row r="9" spans="2:13" ht="15" customHeight="1" x14ac:dyDescent="0.35">
      <c r="B9" s="4">
        <v>6</v>
      </c>
      <c r="C9" s="14" t="s">
        <v>18</v>
      </c>
      <c r="D9" s="15" t="s">
        <v>16</v>
      </c>
      <c r="E9" s="11">
        <v>11</v>
      </c>
      <c r="F9" s="12">
        <f t="shared" si="1"/>
        <v>0.10516855651375796</v>
      </c>
      <c r="G9" s="6">
        <v>6</v>
      </c>
      <c r="H9" s="6">
        <v>5</v>
      </c>
      <c r="I9" s="6">
        <v>0</v>
      </c>
      <c r="J9" s="6">
        <v>0</v>
      </c>
      <c r="K9" s="6">
        <v>0</v>
      </c>
      <c r="L9" s="13">
        <f t="shared" si="2"/>
        <v>14.090909090909092</v>
      </c>
      <c r="M9" s="12">
        <f>IF($E$11=0,0,100*E9/E$11)</f>
        <v>4.954954954954955</v>
      </c>
    </row>
    <row r="10" spans="2:13" ht="15" customHeight="1" x14ac:dyDescent="0.35">
      <c r="B10" s="4">
        <v>7</v>
      </c>
      <c r="C10" s="14" t="s">
        <v>19</v>
      </c>
      <c r="D10" s="15" t="s">
        <v>17</v>
      </c>
      <c r="E10" s="11">
        <v>23</v>
      </c>
      <c r="F10" s="12">
        <f>(E10/$E$12)*1000</f>
        <v>0.219897890892403</v>
      </c>
      <c r="G10" s="6">
        <v>14</v>
      </c>
      <c r="H10" s="6">
        <v>9</v>
      </c>
      <c r="I10" s="6">
        <v>0</v>
      </c>
      <c r="J10" s="6">
        <v>0</v>
      </c>
      <c r="K10" s="6">
        <v>0</v>
      </c>
      <c r="L10" s="13">
        <f>3/E10</f>
        <v>0.13043478260869565</v>
      </c>
      <c r="M10" s="12">
        <f>IF($E$11=0,0,100*E10/E$11)</f>
        <v>10.36036036036036</v>
      </c>
    </row>
    <row r="11" spans="2:13" ht="15" customHeight="1" x14ac:dyDescent="0.35">
      <c r="B11" s="4"/>
      <c r="C11" s="5"/>
      <c r="D11" s="5" t="s">
        <v>12</v>
      </c>
      <c r="E11" s="11">
        <f>SUM(E4:E10)</f>
        <v>222</v>
      </c>
      <c r="F11" s="12">
        <f>(E11/$E$12)*1000</f>
        <v>2.1224926860049336</v>
      </c>
      <c r="G11" s="11">
        <f>SUM(G4:G10)</f>
        <v>173</v>
      </c>
      <c r="H11" s="11">
        <f>SUM(H4:H10)</f>
        <v>49</v>
      </c>
      <c r="I11" s="11">
        <f>SUM(I4:I10)</f>
        <v>0</v>
      </c>
      <c r="J11" s="11">
        <f>SUM(J4:J10)</f>
        <v>0</v>
      </c>
      <c r="K11" s="11">
        <f>SUM(K4:K10)</f>
        <v>0</v>
      </c>
      <c r="L11" s="13">
        <f>2/E11</f>
        <v>9.0090090090090089E-3</v>
      </c>
      <c r="M11" s="12">
        <f>IF($E$11=0,0,100*E11/E$11)</f>
        <v>100</v>
      </c>
    </row>
    <row r="12" spans="2:13" ht="15" customHeight="1" x14ac:dyDescent="0.35">
      <c r="C12" s="1"/>
      <c r="D12" s="5" t="s">
        <v>13</v>
      </c>
      <c r="E12" s="6">
        <v>104594</v>
      </c>
      <c r="F12" s="7"/>
      <c r="G12" s="8"/>
      <c r="H12" s="8"/>
      <c r="I12" s="8"/>
      <c r="J12" s="8"/>
      <c r="K12" s="8"/>
      <c r="L12" s="8"/>
      <c r="M12" s="8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1:D11 D4:D10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11 E4:F12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1" formula="1"/>
    <ignoredError sqref="L8 L4:L7 L9:L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Aralık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2026-02-02T07:20:36Z</dcterms:modified>
</cp:coreProperties>
</file>