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Şubat" sheetId="1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7" l="1"/>
  <c r="L8" i="17" l="1"/>
  <c r="L7" i="17"/>
  <c r="L6" i="17"/>
  <c r="L5" i="17"/>
  <c r="L4" i="17"/>
  <c r="K9" i="17"/>
  <c r="J9" i="17"/>
  <c r="I9" i="17"/>
  <c r="H9" i="17"/>
  <c r="G9" i="17"/>
  <c r="E9" i="17"/>
  <c r="M7" i="17" s="1"/>
  <c r="F8" i="17"/>
  <c r="F7" i="17"/>
  <c r="F6" i="17"/>
  <c r="F5" i="17"/>
  <c r="F4" i="17"/>
  <c r="M8" i="17" l="1"/>
  <c r="M5" i="17"/>
  <c r="M9" i="17"/>
  <c r="F9" i="17"/>
  <c r="M4" i="17"/>
  <c r="M6" i="17"/>
</calcChain>
</file>

<file path=xl/sharedStrings.xml><?xml version="1.0" encoding="utf-8"?>
<sst xmlns="http://schemas.openxmlformats.org/spreadsheetml/2006/main" count="24" uniqueCount="23">
  <si>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</si>
  <si>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</si>
  <si>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</si>
  <si>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</si>
  <si>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</si>
  <si>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</si>
  <si>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</si>
  <si>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</si>
  <si>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</si>
  <si>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</si>
  <si>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</si>
  <si>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</si>
  <si>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</si>
  <si>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</si>
  <si>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</si>
  <si>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1.2. Fatura tutarı (K2)</t>
  </si>
  <si>
    <t>4. İkili anlaşma</t>
  </si>
  <si>
    <t>4.9. Güvence bedeli ve iadesi (K18)</t>
  </si>
  <si>
    <t>5.2. Tüketici hizmetleri ve şirket hakkındaki şikayetler (K21)</t>
  </si>
  <si>
    <t>5. Tüketici Hizmetleri</t>
  </si>
  <si>
    <t>1.6. Fatura gönderimi (K6)</t>
  </si>
  <si>
    <t>2.1. Aktif enerji bedeli (K7)</t>
  </si>
  <si>
    <t>2. Fiyat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</si>
</sst>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G14" sqref="G14"/>
    </sheetView>
  </sheetViews>
  <sheetFormatPr defaultRowHeight="14.4" x14ac:dyDescent="0.3"/>
  <cols>
    <col min="2" max="2" width="15.6640625" customWidth="1"/>
    <col min="3" max="3" width="35.5546875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7" t="s">
        <v>0</v>
      </c>
      <c r="F2" s="18"/>
      <c r="G2" s="18"/>
      <c r="H2" s="18"/>
      <c r="I2" s="18"/>
      <c r="J2" s="18"/>
      <c r="K2" s="18"/>
      <c r="L2" s="18"/>
      <c r="M2" s="19"/>
    </row>
    <row r="3" spans="2:13" ht="66" x14ac:dyDescent="0.3">
      <c r="B3" s="2" t="s">
        <v>1</v>
      </c>
      <c r="C3" s="20" t="s">
        <v>2</v>
      </c>
      <c r="D3" s="21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14</v>
      </c>
      <c r="D4" s="10" t="s">
        <v>15</v>
      </c>
      <c r="E4" s="11">
        <v>37</v>
      </c>
      <c r="F4" s="12">
        <f t="shared" ref="F4:F9" si="0">(E4/$E$10)*1000</f>
        <v>5.0936123348017617</v>
      </c>
      <c r="G4" s="6">
        <v>13</v>
      </c>
      <c r="H4" s="6">
        <v>24</v>
      </c>
      <c r="I4" s="6">
        <v>0</v>
      </c>
      <c r="J4" s="6">
        <v>0</v>
      </c>
      <c r="K4" s="6">
        <v>0</v>
      </c>
      <c r="L4" s="13">
        <f>175/E4</f>
        <v>4.7297297297297298</v>
      </c>
      <c r="M4" s="12">
        <f t="shared" ref="M4:M9" si="1">IF($E$9=0,0,100*E4/E$9)</f>
        <v>56.060606060606062</v>
      </c>
    </row>
    <row r="5" spans="2:13" ht="15" customHeight="1" x14ac:dyDescent="0.3">
      <c r="B5" s="4">
        <v>2</v>
      </c>
      <c r="C5" s="10" t="s">
        <v>14</v>
      </c>
      <c r="D5" s="14" t="s">
        <v>20</v>
      </c>
      <c r="E5" s="11">
        <v>6</v>
      </c>
      <c r="F5" s="12">
        <f t="shared" si="0"/>
        <v>0.82599118942731276</v>
      </c>
      <c r="G5" s="6">
        <v>0</v>
      </c>
      <c r="H5" s="6">
        <v>6</v>
      </c>
      <c r="I5" s="6">
        <v>0</v>
      </c>
      <c r="J5" s="6">
        <v>0</v>
      </c>
      <c r="K5" s="6">
        <v>0</v>
      </c>
      <c r="L5" s="13">
        <f>28/E5</f>
        <v>4.666666666666667</v>
      </c>
      <c r="M5" s="12">
        <f t="shared" si="1"/>
        <v>9.0909090909090917</v>
      </c>
    </row>
    <row r="6" spans="2:13" ht="15" customHeight="1" x14ac:dyDescent="0.3">
      <c r="B6" s="4">
        <v>3</v>
      </c>
      <c r="C6" s="10" t="s">
        <v>22</v>
      </c>
      <c r="D6" s="14" t="s">
        <v>21</v>
      </c>
      <c r="E6" s="11">
        <v>1</v>
      </c>
      <c r="F6" s="12">
        <f t="shared" si="0"/>
        <v>0.13766519823788548</v>
      </c>
      <c r="G6" s="6">
        <v>0</v>
      </c>
      <c r="H6" s="6">
        <v>1</v>
      </c>
      <c r="I6" s="6">
        <v>0</v>
      </c>
      <c r="J6" s="6">
        <v>0</v>
      </c>
      <c r="K6" s="6">
        <v>0</v>
      </c>
      <c r="L6" s="13">
        <f>12/E6</f>
        <v>12</v>
      </c>
      <c r="M6" s="12">
        <f t="shared" si="1"/>
        <v>1.5151515151515151</v>
      </c>
    </row>
    <row r="7" spans="2:13" ht="15" customHeight="1" x14ac:dyDescent="0.3">
      <c r="B7" s="4">
        <v>4</v>
      </c>
      <c r="C7" s="10" t="s">
        <v>16</v>
      </c>
      <c r="D7" s="14" t="s">
        <v>17</v>
      </c>
      <c r="E7" s="11">
        <v>17</v>
      </c>
      <c r="F7" s="12">
        <f t="shared" si="0"/>
        <v>2.340308370044053</v>
      </c>
      <c r="G7" s="6">
        <v>6</v>
      </c>
      <c r="H7" s="6">
        <v>11</v>
      </c>
      <c r="I7" s="6">
        <v>0</v>
      </c>
      <c r="J7" s="6">
        <v>0</v>
      </c>
      <c r="K7" s="6">
        <v>0</v>
      </c>
      <c r="L7" s="13">
        <f>52/E7</f>
        <v>3.0588235294117645</v>
      </c>
      <c r="M7" s="12">
        <f t="shared" si="1"/>
        <v>25.757575757575758</v>
      </c>
    </row>
    <row r="8" spans="2:13" ht="15" customHeight="1" x14ac:dyDescent="0.3">
      <c r="B8" s="4">
        <v>5</v>
      </c>
      <c r="C8" s="15" t="s">
        <v>19</v>
      </c>
      <c r="D8" s="14" t="s">
        <v>18</v>
      </c>
      <c r="E8" s="11">
        <v>5</v>
      </c>
      <c r="F8" s="12">
        <f t="shared" si="0"/>
        <v>0.68832599118942739</v>
      </c>
      <c r="G8" s="6">
        <v>3</v>
      </c>
      <c r="H8" s="6">
        <v>2</v>
      </c>
      <c r="I8" s="6">
        <v>0</v>
      </c>
      <c r="J8" s="6">
        <v>0</v>
      </c>
      <c r="K8" s="6">
        <v>0</v>
      </c>
      <c r="L8" s="13">
        <f>20/E8</f>
        <v>4</v>
      </c>
      <c r="M8" s="12">
        <f t="shared" si="1"/>
        <v>7.5757575757575761</v>
      </c>
    </row>
    <row r="9" spans="2:13" ht="15" customHeight="1" x14ac:dyDescent="0.3">
      <c r="B9" s="4"/>
      <c r="C9" s="5"/>
      <c r="D9" s="5" t="s">
        <v>12</v>
      </c>
      <c r="E9" s="11">
        <f>SUM(E4:E8)</f>
        <v>66</v>
      </c>
      <c r="F9" s="12">
        <f t="shared" si="0"/>
        <v>9.0859030837004404</v>
      </c>
      <c r="G9" s="11">
        <f t="shared" ref="G9:K9" si="2">SUM(G4:G8)</f>
        <v>22</v>
      </c>
      <c r="H9" s="11">
        <f t="shared" si="2"/>
        <v>44</v>
      </c>
      <c r="I9" s="11">
        <f t="shared" si="2"/>
        <v>0</v>
      </c>
      <c r="J9" s="11">
        <f t="shared" si="2"/>
        <v>0</v>
      </c>
      <c r="K9" s="11">
        <f t="shared" si="2"/>
        <v>0</v>
      </c>
      <c r="L9" s="13">
        <f>287/E9</f>
        <v>4.3484848484848486</v>
      </c>
      <c r="M9" s="12">
        <f t="shared" si="1"/>
        <v>100</v>
      </c>
    </row>
    <row r="10" spans="2:13" ht="15" customHeight="1" x14ac:dyDescent="0.3">
      <c r="C10" s="1"/>
      <c r="D10" s="5" t="s">
        <v>13</v>
      </c>
      <c r="E10" s="6">
        <v>7264</v>
      </c>
      <c r="F10" s="7"/>
      <c r="G10" s="8"/>
      <c r="H10" s="8"/>
      <c r="I10" s="8"/>
      <c r="J10" s="8"/>
      <c r="K10" s="8"/>
      <c r="L10" s="16"/>
      <c r="M10" s="8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  <row r="14" spans="2:13" x14ac:dyDescent="0.3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">
      <c r="E15" s="9"/>
      <c r="F15" s="9"/>
      <c r="G15" s="9"/>
      <c r="H15" s="9"/>
      <c r="I15" s="9"/>
      <c r="J15" s="9"/>
      <c r="K15" s="9"/>
      <c r="L15" s="9"/>
      <c r="M15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 D5:D8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0 G4:M9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Şubat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2022-04-03T20:31:32Z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