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Haziran" sheetId="2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23" l="1"/>
  <c r="L8" i="23"/>
  <c r="L6" i="23"/>
  <c r="F6" i="23"/>
  <c r="L5" i="23"/>
  <c r="L4" i="23"/>
  <c r="K11" i="23"/>
  <c r="J11" i="23"/>
  <c r="I11" i="23"/>
  <c r="H11" i="23"/>
  <c r="G11" i="23"/>
  <c r="E11" i="23"/>
  <c r="M7" i="23" s="1"/>
  <c r="F10" i="23"/>
  <c r="L9" i="23"/>
  <c r="F9" i="23"/>
  <c r="F8" i="23"/>
  <c r="L7" i="23"/>
  <c r="F7" i="23"/>
  <c r="F5" i="23"/>
  <c r="F4" i="23"/>
  <c r="M6" i="23" l="1"/>
  <c r="L11" i="23"/>
  <c r="M10" i="23"/>
  <c r="M4" i="23"/>
  <c r="F11" i="23"/>
  <c r="M5" i="23"/>
  <c r="M11" i="23"/>
  <c r="M8" i="23"/>
  <c r="M9" i="23"/>
</calcChain>
</file>

<file path=xl/sharedStrings.xml><?xml version="1.0" encoding="utf-8"?>
<sst xmlns="http://schemas.openxmlformats.org/spreadsheetml/2006/main" count="28" uniqueCount="26">
  <si>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</si>
  <si>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</si>
  <si>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</si>
  <si>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</si>
  <si>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</si>
  <si>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</si>
  <si>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</si>
  <si>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</si>
  <si>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</si>
  <si>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</si>
  <si>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</si>
  <si>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</si>
  <si>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</si>
  <si>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</si>
  <si>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5.3. Bilgi/Belge talebi (K22)</t>
  </si>
  <si>
    <t>1. Fatura ve/veya faturaya esas unsurlar</t>
  </si>
  <si>
    <t>1.6. Fatura gönderimi (K6)</t>
  </si>
  <si>
    <t>1.2. Fatura tutarı (K2)</t>
  </si>
  <si>
    <t>4. İkili anlaşma</t>
  </si>
  <si>
    <t>4.9. Güvence bedeli ve iadesi (K18)</t>
  </si>
  <si>
    <t>5.2. Tüketici hizmetleri ve şirket hakkındaki şikayetler (K21)</t>
  </si>
  <si>
    <t>3. Ödeme</t>
  </si>
  <si>
    <t>3.2. Zamanında ödenmeyen borçlar (K9)</t>
  </si>
  <si>
    <t>5. Tüketici hizmetleri</t>
  </si>
  <si>
    <t>2.2. Tahsilatına aracı olunan ilgili ve diğer mevzuat gereği alınan bedeller (K8)</t>
  </si>
  <si>
    <t>2.Fiyat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</si>
</sst>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tabSelected="1" zoomScale="70" zoomScaleNormal="70" workbookViewId="0">
      <selection activeCell="D15" sqref="D15"/>
    </sheetView>
  </sheetViews>
  <sheetFormatPr defaultRowHeight="14.4" x14ac:dyDescent="0.3"/>
  <cols>
    <col min="2" max="2" width="15.6640625" customWidth="1"/>
    <col min="3" max="3" width="35.5546875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6" x14ac:dyDescent="0.3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15</v>
      </c>
      <c r="D4" s="10" t="s">
        <v>17</v>
      </c>
      <c r="E4" s="11">
        <v>16</v>
      </c>
      <c r="F4" s="12">
        <f t="shared" ref="F4:F11" si="0">(E4/$E$12)*1000</f>
        <v>2.4790827393864272</v>
      </c>
      <c r="G4" s="6">
        <v>0</v>
      </c>
      <c r="H4" s="6">
        <v>14</v>
      </c>
      <c r="I4" s="6">
        <v>0</v>
      </c>
      <c r="J4" s="6">
        <v>2</v>
      </c>
      <c r="K4" s="6">
        <v>0</v>
      </c>
      <c r="L4" s="13">
        <f>64/E4</f>
        <v>4</v>
      </c>
      <c r="M4" s="12">
        <f>IF($E$11=0,0,100*E4/E$11)</f>
        <v>0.95181439619274244</v>
      </c>
    </row>
    <row r="5" spans="2:13" ht="15" customHeight="1" x14ac:dyDescent="0.3">
      <c r="B5" s="4">
        <v>2</v>
      </c>
      <c r="C5" s="10" t="s">
        <v>15</v>
      </c>
      <c r="D5" s="10" t="s">
        <v>16</v>
      </c>
      <c r="E5" s="11">
        <v>39</v>
      </c>
      <c r="F5" s="12">
        <f t="shared" si="0"/>
        <v>6.0427641772544156</v>
      </c>
      <c r="G5" s="6">
        <v>2</v>
      </c>
      <c r="H5" s="6">
        <v>35</v>
      </c>
      <c r="I5" s="6">
        <v>0</v>
      </c>
      <c r="J5" s="6">
        <v>2</v>
      </c>
      <c r="K5" s="6">
        <v>0</v>
      </c>
      <c r="L5" s="13">
        <f>130/E5</f>
        <v>3.3333333333333335</v>
      </c>
      <c r="M5" s="12">
        <f>IF($E$11=0,0,100*E5/E$11)</f>
        <v>2.3200475907198097</v>
      </c>
    </row>
    <row r="6" spans="2:13" ht="15" customHeight="1" x14ac:dyDescent="0.3">
      <c r="B6" s="4">
        <v>3</v>
      </c>
      <c r="C6" s="10" t="s">
        <v>25</v>
      </c>
      <c r="D6" s="14" t="s">
        <v>24</v>
      </c>
      <c r="E6" s="11">
        <v>22</v>
      </c>
      <c r="F6" s="12">
        <f t="shared" ref="F6" si="1">(E6/$E$12)*1000</f>
        <v>3.4087387666563371</v>
      </c>
      <c r="G6" s="6">
        <v>0</v>
      </c>
      <c r="H6" s="6">
        <v>20</v>
      </c>
      <c r="I6" s="6">
        <v>0</v>
      </c>
      <c r="J6" s="6">
        <v>2</v>
      </c>
      <c r="K6" s="6">
        <v>0</v>
      </c>
      <c r="L6" s="13">
        <f>135/E6</f>
        <v>6.1363636363636367</v>
      </c>
      <c r="M6" s="12">
        <f>IF($E$11=0,0,100*E6/E$11)</f>
        <v>1.3087447947650208</v>
      </c>
    </row>
    <row r="7" spans="2:13" ht="15" customHeight="1" x14ac:dyDescent="0.3">
      <c r="B7" s="4">
        <v>4</v>
      </c>
      <c r="C7" s="10" t="s">
        <v>21</v>
      </c>
      <c r="D7" s="14" t="s">
        <v>22</v>
      </c>
      <c r="E7" s="11">
        <v>1</v>
      </c>
      <c r="F7" s="12">
        <f t="shared" si="0"/>
        <v>0.1549426712116517</v>
      </c>
      <c r="G7" s="6">
        <v>0</v>
      </c>
      <c r="H7" s="6">
        <v>1</v>
      </c>
      <c r="I7" s="6">
        <v>0</v>
      </c>
      <c r="J7" s="6">
        <v>0</v>
      </c>
      <c r="K7" s="6">
        <v>0</v>
      </c>
      <c r="L7" s="13">
        <f>3/E7</f>
        <v>3</v>
      </c>
      <c r="M7" s="12">
        <f>IF($E$11=0,0,100*E7/E$11)</f>
        <v>5.9488399762046403E-2</v>
      </c>
    </row>
    <row r="8" spans="2:13" ht="15" customHeight="1" x14ac:dyDescent="0.3">
      <c r="B8" s="4">
        <v>5</v>
      </c>
      <c r="C8" s="10" t="s">
        <v>18</v>
      </c>
      <c r="D8" s="10" t="s">
        <v>19</v>
      </c>
      <c r="E8" s="11">
        <v>29</v>
      </c>
      <c r="F8" s="12">
        <f t="shared" si="0"/>
        <v>4.4933374651378983</v>
      </c>
      <c r="G8" s="6">
        <v>20</v>
      </c>
      <c r="H8" s="6">
        <v>7</v>
      </c>
      <c r="I8" s="6">
        <v>0</v>
      </c>
      <c r="J8" s="6">
        <v>2</v>
      </c>
      <c r="K8" s="6">
        <v>0</v>
      </c>
      <c r="L8" s="13">
        <f>67/E8</f>
        <v>2.3103448275862069</v>
      </c>
      <c r="M8" s="12">
        <f>IF($E$11=0,0,100*E8/E$11)</f>
        <v>1.7251635930993456</v>
      </c>
    </row>
    <row r="9" spans="2:13" ht="15" customHeight="1" x14ac:dyDescent="0.3">
      <c r="B9" s="4">
        <v>6</v>
      </c>
      <c r="C9" s="15" t="s">
        <v>23</v>
      </c>
      <c r="D9" s="14" t="s">
        <v>20</v>
      </c>
      <c r="E9" s="11">
        <v>1</v>
      </c>
      <c r="F9" s="12">
        <f t="shared" si="0"/>
        <v>0.1549426712116517</v>
      </c>
      <c r="G9" s="6">
        <v>0</v>
      </c>
      <c r="H9" s="6">
        <v>1</v>
      </c>
      <c r="I9" s="6">
        <v>0</v>
      </c>
      <c r="J9" s="6">
        <v>0</v>
      </c>
      <c r="K9" s="6">
        <v>0</v>
      </c>
      <c r="L9" s="13">
        <f>5/E9</f>
        <v>5</v>
      </c>
      <c r="M9" s="12">
        <f t="shared" ref="M9:M10" si="2">IF($E$11=0,0,100*E9/E$11)</f>
        <v>5.9488399762046403E-2</v>
      </c>
    </row>
    <row r="10" spans="2:13" ht="15" customHeight="1" x14ac:dyDescent="0.3">
      <c r="B10" s="4">
        <v>7</v>
      </c>
      <c r="C10" s="15" t="s">
        <v>23</v>
      </c>
      <c r="D10" s="14" t="s">
        <v>14</v>
      </c>
      <c r="E10" s="11">
        <v>1573</v>
      </c>
      <c r="F10" s="12">
        <f t="shared" si="0"/>
        <v>243.72482181592812</v>
      </c>
      <c r="G10" s="6">
        <v>1030</v>
      </c>
      <c r="H10" s="6">
        <v>201</v>
      </c>
      <c r="I10" s="6">
        <v>0</v>
      </c>
      <c r="J10" s="6">
        <v>342</v>
      </c>
      <c r="K10" s="6">
        <v>0</v>
      </c>
      <c r="L10" s="13">
        <f>3512/E10</f>
        <v>2.2326764144945965</v>
      </c>
      <c r="M10" s="12">
        <f t="shared" si="2"/>
        <v>93.575252825698982</v>
      </c>
    </row>
    <row r="11" spans="2:13" ht="15" customHeight="1" x14ac:dyDescent="0.3">
      <c r="B11" s="4"/>
      <c r="C11" s="5"/>
      <c r="D11" s="5" t="s">
        <v>12</v>
      </c>
      <c r="E11" s="11">
        <f>SUM(E4:E10)</f>
        <v>1681</v>
      </c>
      <c r="F11" s="12">
        <f t="shared" si="0"/>
        <v>260.45863030678652</v>
      </c>
      <c r="G11" s="11">
        <f>SUM(G4:G10)</f>
        <v>1052</v>
      </c>
      <c r="H11" s="11">
        <f>SUM(H4:H10)</f>
        <v>279</v>
      </c>
      <c r="I11" s="11">
        <f>SUM(I4:I10)</f>
        <v>0</v>
      </c>
      <c r="J11" s="11">
        <f>SUM(J4:J10)</f>
        <v>350</v>
      </c>
      <c r="K11" s="11">
        <f>SUM(K4:K10)</f>
        <v>0</v>
      </c>
      <c r="L11" s="13">
        <f>3014/E11</f>
        <v>1.7929803688280785</v>
      </c>
      <c r="M11" s="12">
        <f>IF($E$11=0,0,100*E11/E$11)</f>
        <v>100</v>
      </c>
    </row>
    <row r="12" spans="2:13" ht="15" customHeight="1" x14ac:dyDescent="0.3">
      <c r="C12" s="1"/>
      <c r="D12" s="5" t="s">
        <v>13</v>
      </c>
      <c r="E12" s="6">
        <v>6454</v>
      </c>
      <c r="F12" s="7"/>
      <c r="G12" s="8"/>
      <c r="H12" s="8"/>
      <c r="I12" s="8"/>
      <c r="J12" s="8"/>
      <c r="K12" s="8"/>
      <c r="L12" s="8"/>
      <c r="M12" s="8"/>
    </row>
    <row r="13" spans="2:13" x14ac:dyDescent="0.3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3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3">
      <c r="E15" s="9"/>
      <c r="F15" s="9"/>
      <c r="G15" s="9"/>
      <c r="H15" s="9"/>
      <c r="I15" s="9"/>
      <c r="J15" s="9"/>
      <c r="K15" s="9"/>
      <c r="L15" s="9"/>
      <c r="M15" s="9"/>
    </row>
    <row r="16" spans="2:13" x14ac:dyDescent="0.3">
      <c r="E16" s="9"/>
      <c r="F16" s="9"/>
      <c r="G16" s="9"/>
      <c r="H16" s="9"/>
      <c r="I16" s="9"/>
      <c r="J16" s="9"/>
      <c r="K16" s="9"/>
      <c r="L16" s="9"/>
      <c r="M16" s="9"/>
    </row>
    <row r="17" spans="5:13" x14ac:dyDescent="0.3">
      <c r="E17" s="9"/>
      <c r="F17" s="9"/>
      <c r="G17" s="9"/>
      <c r="H17" s="9"/>
      <c r="I17" s="9"/>
      <c r="J17" s="9"/>
      <c r="K17" s="9"/>
      <c r="L17" s="9"/>
      <c r="M17" s="9"/>
    </row>
  </sheetData>
  <mergeCells count="2">
    <mergeCell ref="E2:M2"/>
    <mergeCell ref="C3:D3"/>
  </mergeCells>
  <dataValidations count="2">
    <dataValidation type="decimal" allowBlank="1" showErrorMessage="1" errorTitle="İstenen Aralıkta Değil!" error="İstenen Aralık: Minimum=0.0 Maksimum=9223372036854775807" sqref="G4:M11 E4:F12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11:D11 D6:D7 D9:D10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2022-08-04T22:18:59Z</dcterms:modified>
</cp:coreProperties>
</file>