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D:\Users\kkaptan\Desktop\"/>
    </mc:Choice>
  </mc:AlternateContent>
  <xr:revisionPtr revIDLastSave="0" documentId="8_{E7748E41-41C4-4809-9BB4-CD84895B1F17}" xr6:coauthVersionLast="36" xr6:coauthVersionMax="36" xr10:uidLastSave="{00000000-0000-0000-0000-000000000000}"/>
  <bookViews>
    <workbookView xWindow="0" yWindow="0" windowWidth="20440" windowHeight="7300" xr2:uid="{00000000-000D-0000-FFFF-FFFF00000000}"/>
  </bookViews>
  <sheets>
    <sheet name="Mart" sheetId="37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5" i="37" l="1"/>
  <c r="F5" i="37"/>
  <c r="L7" i="37" l="1"/>
  <c r="F7" i="37"/>
  <c r="J11" i="37" l="1"/>
  <c r="L10" i="37" l="1"/>
  <c r="L9" i="37"/>
  <c r="L8" i="37"/>
  <c r="L6" i="37" l="1"/>
  <c r="L4" i="37"/>
  <c r="F9" i="37" l="1"/>
  <c r="F8" i="37" l="1"/>
  <c r="F6" i="37"/>
  <c r="F10" i="37" l="1"/>
  <c r="K11" i="37" l="1"/>
  <c r="I11" i="37"/>
  <c r="H11" i="37"/>
  <c r="G11" i="37"/>
  <c r="E11" i="37"/>
  <c r="F4" i="37"/>
  <c r="M5" i="37" l="1"/>
  <c r="M6" i="37"/>
  <c r="M7" i="37"/>
  <c r="L11" i="37"/>
  <c r="M8" i="37"/>
  <c r="M9" i="37"/>
  <c r="M10" i="37"/>
  <c r="F11" i="37"/>
  <c r="M11" i="37"/>
  <c r="M4" i="37"/>
</calcChain>
</file>

<file path=xl/sharedStrings.xml><?xml version="1.0" encoding="utf-8"?>
<sst xmlns="http://schemas.openxmlformats.org/spreadsheetml/2006/main" count="28" uniqueCount="26">
  <si>
    <t>Şikayet Sayısı</t>
  </si>
  <si>
    <t>Şikayet
kategorisinin
şikayet
sayısına göre
sıralaması</t>
  </si>
  <si>
    <t>Veri Türü</t>
  </si>
  <si>
    <t>Toplam şikayet sayısı</t>
  </si>
  <si>
    <t>1000 kişi
başına
düşen
şikayet
sayısı</t>
  </si>
  <si>
    <t>2 iş günü içerisinde sonuçlanan şikayet sayısı (S1)</t>
  </si>
  <si>
    <t>3-15 iş günü arasında sonuçlanan şikayet sayısı (S2)</t>
  </si>
  <si>
    <t>15 iş gününden fazla sürede sonuçlanan şikayet sayısı (S3)</t>
  </si>
  <si>
    <t>Mükerrer şikayet sayısı (S4)</t>
  </si>
  <si>
    <t>Sonuçlanmayan şikayet sayısı (S5)</t>
  </si>
  <si>
    <t>Ortalama
sonuçlanma
süresi(gün)
(S6)</t>
  </si>
  <si>
    <t>Şikayetlerin kategorilere göre oransal dağılım</t>
  </si>
  <si>
    <t>Toplam Şikayet</t>
  </si>
  <si>
    <t>Tüketici sayısı (T1)</t>
  </si>
  <si>
    <t>1. Fatura ve/veya faturaya esas unsurlar</t>
  </si>
  <si>
    <t>1.6. Fatura gönderimi (K6)</t>
  </si>
  <si>
    <t>4.9. Güvence bedeli ve iadesi (K18)</t>
  </si>
  <si>
    <t>5.2. Tüketici hizmetleri ve şirket hakkındaki şikayetler (K21)</t>
  </si>
  <si>
    <t>4.İkili Anlaşma</t>
  </si>
  <si>
    <t>5.Tüketici Hizmetleri</t>
  </si>
  <si>
    <t>1.2. Fatura tutarı (K2)</t>
  </si>
  <si>
    <t>3. Ödeme</t>
  </si>
  <si>
    <t>3.1. Fatura Ödemesi</t>
  </si>
  <si>
    <t>2.Fiyat</t>
  </si>
  <si>
    <t>2.1. Aktif enerji bedeli (K7)</t>
  </si>
  <si>
    <t>1.3. Fatura dönemi (K3)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</si>
</sst>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162"/>
      <scheme val="minor"/>
    </font>
    <font>
      <b/>
      <sz val="10"/>
      <color indexed="8"/>
      <name val="Arial"/>
      <family val="2"/>
      <charset val="162"/>
    </font>
    <font>
      <sz val="11"/>
      <name val="Calibri"/>
      <family val="2"/>
      <charset val="162"/>
    </font>
    <font>
      <sz val="10"/>
      <color indexed="8"/>
      <name val="Arial"/>
      <family val="2"/>
      <charset val="162"/>
    </font>
    <font>
      <b/>
      <sz val="11"/>
      <name val="Calibri"/>
      <family val="2"/>
      <charset val="162"/>
    </font>
    <font>
      <sz val="10"/>
      <color indexed="8"/>
      <name val="Arial"/>
      <charset val="16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NumberFormat="1" applyFill="1" applyBorder="1"/>
    <xf numFmtId="0" fontId="1" fillId="0" borderId="4" xfId="0" applyNumberFormat="1" applyFont="1" applyFill="1" applyBorder="1" applyAlignment="1">
      <alignment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3" fillId="0" borderId="1" xfId="0" applyNumberFormat="1" applyFont="1" applyFill="1" applyBorder="1" applyAlignment="1">
      <alignment vertical="center" wrapText="1"/>
    </xf>
    <xf numFmtId="3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3" fontId="0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NumberForma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4" xfId="0" applyNumberFormat="1" applyFont="1" applyFill="1" applyBorder="1" applyAlignment="1">
      <alignment vertical="center"/>
    </xf>
    <xf numFmtId="3" fontId="0" fillId="0" borderId="4" xfId="0" applyNumberFormat="1" applyFont="1" applyFill="1" applyBorder="1" applyAlignment="1">
      <alignment horizontal="center" vertical="center" wrapText="1"/>
    </xf>
    <xf numFmtId="4" fontId="0" fillId="0" borderId="4" xfId="0" applyNumberFormat="1" applyFont="1" applyFill="1" applyBorder="1" applyAlignment="1">
      <alignment horizontal="center" vertical="center" wrapText="1"/>
    </xf>
    <xf numFmtId="4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5" xfId="0" applyNumberFormat="1" applyFont="1" applyFill="1" applyBorder="1" applyAlignment="1">
      <alignment vertical="center"/>
    </xf>
    <xf numFmtId="0" fontId="5" fillId="0" borderId="4" xfId="0" applyNumberFormat="1" applyFont="1" applyFill="1" applyBorder="1" applyAlignment="1">
      <alignment vertical="center" wrapText="1"/>
    </xf>
    <xf numFmtId="0" fontId="3" fillId="0" borderId="4" xfId="0" applyNumberFormat="1" applyFont="1" applyFill="1" applyBorder="1" applyAlignment="1">
      <alignment vertical="center" wrapText="1"/>
    </xf>
    <xf numFmtId="0" fontId="4" fillId="0" borderId="1" xfId="0" applyNumberFormat="1" applyFont="1" applyFill="1" applyBorder="1" applyAlignment="1">
      <alignment horizontal="center"/>
    </xf>
    <xf numFmtId="0" fontId="4" fillId="0" borderId="2" xfId="0" applyNumberFormat="1" applyFont="1" applyFill="1" applyBorder="1" applyAlignment="1">
      <alignment horizontal="center"/>
    </xf>
    <xf numFmtId="0" fontId="4" fillId="0" borderId="3" xfId="0" applyNumberFormat="1" applyFont="1" applyFill="1" applyBorder="1" applyAlignment="1">
      <alignment horizontal="center"/>
    </xf>
    <xf numFmtId="1" fontId="1" fillId="0" borderId="1" xfId="0" applyNumberFormat="1" applyFont="1" applyFill="1" applyBorder="1" applyAlignment="1">
      <alignment horizontal="center" vertical="center" wrapText="1"/>
    </xf>
    <xf numFmtId="1" fontId="1" fillId="0" borderId="3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17"/>
  <sheetViews>
    <sheetView tabSelected="1" zoomScale="70" zoomScaleNormal="70" workbookViewId="0">
      <selection activeCell="B10" sqref="B10"/>
    </sheetView>
  </sheetViews>
  <sheetFormatPr defaultRowHeight="14.5" x14ac:dyDescent="0.35"/>
  <cols>
    <col min="2" max="2" width="15.6328125" customWidth="1"/>
    <col min="3" max="3" width="35.54296875" customWidth="1"/>
    <col min="4" max="4" width="70.54296875" bestFit="1" customWidth="1"/>
    <col min="5" max="13" width="15.90625" customWidth="1"/>
  </cols>
  <sheetData>
    <row r="1" spans="2:13" x14ac:dyDescent="0.35">
      <c r="E1" s="1"/>
      <c r="F1" s="1"/>
      <c r="G1" s="1"/>
      <c r="H1" s="1"/>
      <c r="I1" s="1"/>
      <c r="J1" s="1"/>
      <c r="K1" s="1"/>
      <c r="L1" s="1"/>
      <c r="M1" s="1"/>
    </row>
    <row r="2" spans="2:13" x14ac:dyDescent="0.35">
      <c r="C2" s="1"/>
      <c r="D2" s="1"/>
      <c r="E2" s="17" t="s">
        <v>0</v>
      </c>
      <c r="F2" s="18"/>
      <c r="G2" s="18"/>
      <c r="H2" s="18"/>
      <c r="I2" s="18"/>
      <c r="J2" s="18"/>
      <c r="K2" s="18"/>
      <c r="L2" s="18"/>
      <c r="M2" s="19"/>
    </row>
    <row r="3" spans="2:13" ht="65" x14ac:dyDescent="0.35">
      <c r="B3" s="2" t="s">
        <v>1</v>
      </c>
      <c r="C3" s="20" t="s">
        <v>2</v>
      </c>
      <c r="D3" s="21"/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3" t="s">
        <v>8</v>
      </c>
      <c r="K3" s="3" t="s">
        <v>9</v>
      </c>
      <c r="L3" s="3" t="s">
        <v>10</v>
      </c>
      <c r="M3" s="3" t="s">
        <v>11</v>
      </c>
    </row>
    <row r="4" spans="2:13" ht="15" customHeight="1" x14ac:dyDescent="0.35">
      <c r="B4" s="4">
        <v>1</v>
      </c>
      <c r="C4" s="10" t="s">
        <v>14</v>
      </c>
      <c r="D4" s="15" t="s">
        <v>20</v>
      </c>
      <c r="E4" s="11">
        <v>4</v>
      </c>
      <c r="F4" s="12">
        <f>(E4/$E$12)*1000</f>
        <v>0.11358473421172194</v>
      </c>
      <c r="G4" s="6">
        <v>0</v>
      </c>
      <c r="H4" s="6">
        <v>4</v>
      </c>
      <c r="I4" s="6">
        <v>0</v>
      </c>
      <c r="J4" s="6">
        <v>0</v>
      </c>
      <c r="K4" s="6">
        <v>0</v>
      </c>
      <c r="L4" s="13">
        <f>32/E4</f>
        <v>8</v>
      </c>
      <c r="M4" s="12">
        <f>IF($E$11=0,0,100*E4/E$11)</f>
        <v>16</v>
      </c>
    </row>
    <row r="5" spans="2:13" ht="15" customHeight="1" x14ac:dyDescent="0.35">
      <c r="B5" s="4">
        <v>2</v>
      </c>
      <c r="C5" s="10" t="s">
        <v>14</v>
      </c>
      <c r="D5" s="16" t="s">
        <v>25</v>
      </c>
      <c r="E5" s="11">
        <v>1</v>
      </c>
      <c r="F5" s="12">
        <f>(E5/$E$12)*1000</f>
        <v>2.8396183552930485E-2</v>
      </c>
      <c r="G5" s="6">
        <v>0</v>
      </c>
      <c r="H5" s="6">
        <v>1</v>
      </c>
      <c r="I5" s="6">
        <v>0</v>
      </c>
      <c r="J5" s="6">
        <v>0</v>
      </c>
      <c r="K5" s="6">
        <v>0</v>
      </c>
      <c r="L5" s="13">
        <f>32/E5</f>
        <v>32</v>
      </c>
      <c r="M5" s="12">
        <f>IF($E$11=0,0,100*E5/E$11)</f>
        <v>4</v>
      </c>
    </row>
    <row r="6" spans="2:13" ht="15" customHeight="1" x14ac:dyDescent="0.35">
      <c r="B6" s="4">
        <v>3</v>
      </c>
      <c r="C6" s="10" t="s">
        <v>14</v>
      </c>
      <c r="D6" s="15" t="s">
        <v>15</v>
      </c>
      <c r="E6" s="11">
        <v>6</v>
      </c>
      <c r="F6" s="12">
        <f>(E6/$E$12)*1000</f>
        <v>0.17037710131758291</v>
      </c>
      <c r="G6" s="6">
        <v>5</v>
      </c>
      <c r="H6" s="6">
        <v>1</v>
      </c>
      <c r="I6" s="6">
        <v>0</v>
      </c>
      <c r="J6" s="6">
        <v>0</v>
      </c>
      <c r="K6" s="6">
        <v>0</v>
      </c>
      <c r="L6" s="13">
        <f>155/E6</f>
        <v>25.833333333333332</v>
      </c>
      <c r="M6" s="12">
        <f>IF($E$11=0,0,100*E6/E$11)</f>
        <v>24</v>
      </c>
    </row>
    <row r="7" spans="2:13" ht="15" customHeight="1" x14ac:dyDescent="0.35">
      <c r="B7" s="4">
        <v>4</v>
      </c>
      <c r="C7" s="14" t="s">
        <v>23</v>
      </c>
      <c r="D7" s="16" t="s">
        <v>24</v>
      </c>
      <c r="E7" s="11">
        <v>1</v>
      </c>
      <c r="F7" s="12">
        <f>(E7/$E$12)*1000</f>
        <v>2.8396183552930485E-2</v>
      </c>
      <c r="G7" s="6">
        <v>0</v>
      </c>
      <c r="H7" s="6">
        <v>1</v>
      </c>
      <c r="I7" s="6">
        <v>0</v>
      </c>
      <c r="J7" s="6">
        <v>0</v>
      </c>
      <c r="K7" s="6">
        <v>0</v>
      </c>
      <c r="L7" s="13">
        <f>155/E7</f>
        <v>155</v>
      </c>
      <c r="M7" s="12">
        <f>IF($E$11=0,0,100*E7/E$11)</f>
        <v>4</v>
      </c>
    </row>
    <row r="8" spans="2:13" ht="15" customHeight="1" x14ac:dyDescent="0.35">
      <c r="B8" s="4">
        <v>5</v>
      </c>
      <c r="C8" s="14" t="s">
        <v>21</v>
      </c>
      <c r="D8" s="15" t="s">
        <v>22</v>
      </c>
      <c r="E8" s="11">
        <v>1</v>
      </c>
      <c r="F8" s="12">
        <f>(E8/$E$12)*1000</f>
        <v>2.8396183552930485E-2</v>
      </c>
      <c r="G8" s="6">
        <v>1</v>
      </c>
      <c r="H8" s="6">
        <v>0</v>
      </c>
      <c r="I8" s="6">
        <v>0</v>
      </c>
      <c r="J8" s="6">
        <v>0</v>
      </c>
      <c r="K8" s="6">
        <v>0</v>
      </c>
      <c r="L8" s="13">
        <f>2/E8</f>
        <v>2</v>
      </c>
      <c r="M8" s="12">
        <f>IF($E$11=0,0,100*E8/E$11)</f>
        <v>4</v>
      </c>
    </row>
    <row r="9" spans="2:13" ht="15" customHeight="1" x14ac:dyDescent="0.35">
      <c r="B9" s="4">
        <v>6</v>
      </c>
      <c r="C9" s="14" t="s">
        <v>18</v>
      </c>
      <c r="D9" s="15" t="s">
        <v>16</v>
      </c>
      <c r="E9" s="11">
        <v>10</v>
      </c>
      <c r="F9" s="12">
        <f>(E9/$E$12)*1000</f>
        <v>0.28396183552930487</v>
      </c>
      <c r="G9" s="6">
        <v>3</v>
      </c>
      <c r="H9" s="6">
        <v>7</v>
      </c>
      <c r="I9" s="6">
        <v>0</v>
      </c>
      <c r="J9" s="6">
        <v>0</v>
      </c>
      <c r="K9" s="6">
        <v>0</v>
      </c>
      <c r="L9" s="13">
        <f>84/E9</f>
        <v>8.4</v>
      </c>
      <c r="M9" s="12">
        <f>IF($E$11=0,0,100*E9/E$11)</f>
        <v>40</v>
      </c>
    </row>
    <row r="10" spans="2:13" ht="15" customHeight="1" x14ac:dyDescent="0.35">
      <c r="B10" s="4">
        <v>7</v>
      </c>
      <c r="C10" s="14" t="s">
        <v>19</v>
      </c>
      <c r="D10" s="15" t="s">
        <v>17</v>
      </c>
      <c r="E10" s="11">
        <v>2</v>
      </c>
      <c r="F10" s="12">
        <f>(E10/$E$12)*1000</f>
        <v>5.6792367105860969E-2</v>
      </c>
      <c r="G10" s="6">
        <v>1</v>
      </c>
      <c r="H10" s="6">
        <v>1</v>
      </c>
      <c r="I10" s="6">
        <v>0</v>
      </c>
      <c r="J10" s="6">
        <v>0</v>
      </c>
      <c r="K10" s="6">
        <v>0</v>
      </c>
      <c r="L10" s="13">
        <f>3/E10</f>
        <v>1.5</v>
      </c>
      <c r="M10" s="12">
        <f>IF($E$11=0,0,100*E10/E$11)</f>
        <v>8</v>
      </c>
    </row>
    <row r="11" spans="2:13" ht="15" customHeight="1" x14ac:dyDescent="0.35">
      <c r="B11" s="4"/>
      <c r="C11" s="5"/>
      <c r="D11" s="5" t="s">
        <v>12</v>
      </c>
      <c r="E11" s="11">
        <f>SUM(E4:E10)</f>
        <v>25</v>
      </c>
      <c r="F11" s="12">
        <f>(E11/$E$12)*1000</f>
        <v>0.70990458882326224</v>
      </c>
      <c r="G11" s="11">
        <f>SUM(G4:G10)</f>
        <v>10</v>
      </c>
      <c r="H11" s="11">
        <f>SUM(H4:H10)</f>
        <v>15</v>
      </c>
      <c r="I11" s="11">
        <f>SUM(I4:I10)</f>
        <v>0</v>
      </c>
      <c r="J11" s="11">
        <f>SUM(J4:J10)</f>
        <v>0</v>
      </c>
      <c r="K11" s="11">
        <f>SUM(K4:K10)</f>
        <v>0</v>
      </c>
      <c r="L11" s="13">
        <f>2/E11</f>
        <v>0.08</v>
      </c>
      <c r="M11" s="12">
        <f>IF($E$11=0,0,100*E11/E$11)</f>
        <v>100</v>
      </c>
    </row>
    <row r="12" spans="2:13" ht="15" customHeight="1" x14ac:dyDescent="0.35">
      <c r="C12" s="1"/>
      <c r="D12" s="5" t="s">
        <v>13</v>
      </c>
      <c r="E12" s="6">
        <v>35216</v>
      </c>
      <c r="F12" s="7"/>
      <c r="G12" s="8"/>
      <c r="H12" s="8"/>
      <c r="I12" s="8"/>
      <c r="J12" s="8"/>
      <c r="K12" s="8"/>
      <c r="L12" s="8"/>
      <c r="M12" s="8"/>
    </row>
    <row r="13" spans="2:13" x14ac:dyDescent="0.35">
      <c r="E13" s="9"/>
      <c r="F13" s="9"/>
      <c r="G13" s="9"/>
      <c r="H13" s="9"/>
      <c r="I13" s="9"/>
      <c r="J13" s="9"/>
      <c r="K13" s="9"/>
      <c r="L13" s="9"/>
      <c r="M13" s="9"/>
    </row>
    <row r="14" spans="2:13" x14ac:dyDescent="0.35">
      <c r="E14" s="9"/>
      <c r="F14" s="9"/>
      <c r="G14" s="9"/>
      <c r="H14" s="9"/>
      <c r="I14" s="9"/>
      <c r="J14" s="9"/>
      <c r="K14" s="9"/>
      <c r="L14" s="9"/>
      <c r="M14" s="9"/>
    </row>
    <row r="15" spans="2:13" x14ac:dyDescent="0.35">
      <c r="E15" s="9"/>
      <c r="F15" s="9"/>
      <c r="G15" s="9"/>
      <c r="H15" s="9"/>
      <c r="I15" s="9"/>
      <c r="J15" s="9"/>
      <c r="K15" s="9"/>
      <c r="L15" s="9"/>
      <c r="M15" s="9"/>
    </row>
    <row r="16" spans="2:13" x14ac:dyDescent="0.35">
      <c r="E16" s="9"/>
      <c r="F16" s="9"/>
      <c r="G16" s="9"/>
      <c r="H16" s="9"/>
      <c r="I16" s="9"/>
      <c r="J16" s="9"/>
      <c r="K16" s="9"/>
      <c r="L16" s="9"/>
      <c r="M16" s="9"/>
    </row>
    <row r="17" spans="5:13" x14ac:dyDescent="0.35">
      <c r="E17" s="9"/>
      <c r="F17" s="9"/>
      <c r="G17" s="9"/>
      <c r="H17" s="9"/>
      <c r="I17" s="9"/>
      <c r="J17" s="9"/>
      <c r="K17" s="9"/>
      <c r="L17" s="9"/>
      <c r="M17" s="9"/>
    </row>
  </sheetData>
  <mergeCells count="2">
    <mergeCell ref="E2:M2"/>
    <mergeCell ref="C3:D3"/>
  </mergeCells>
  <dataValidations count="2">
    <dataValidation type="textLength" allowBlank="1" showErrorMessage="1" errorTitle="Metin uzunluğu istenen aralıkta değil!" error="İstenen Aralık: Minimum Uzunluk=0 karakter Maksimum Uzunluk=2147483647 karakter" sqref="C11:D11 D4:D10" xr:uid="{00000000-0002-0000-0000-000000000000}">
      <formula1>0</formula1>
      <formula2>2147483647</formula2>
    </dataValidation>
    <dataValidation type="decimal" allowBlank="1" showErrorMessage="1" errorTitle="İstenen Aralıkta Değil!" error="İstenen Aralık: Minimum=0.0 Maksimum=9223372036854775807" sqref="G4:M11 E4:F12" xr:uid="{00000000-0002-0000-0000-000001000000}">
      <formula1>0</formula1>
      <formula2>9223372036854770000</formula2>
    </dataValidation>
  </dataValidations>
  <pageMargins left="0.7" right="0.7" top="0.75" bottom="0.75" header="0.3" footer="0.3"/>
  <pageSetup paperSize="9" orientation="portrait" horizontalDpi="300" verticalDpi="597" r:id="rId1"/>
  <ignoredErrors>
    <ignoredError sqref="F11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Mart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dc:creator>Burak ÖZŞEKER</dc:creator>
  <cp:lastModifiedBy>Kevser KAPTAN</cp:lastModifiedBy>
  <cp:lastPrinted>2019-02-06T06:56:30Z</cp:lastPrinted>
  <dcterms:created xsi:type="dcterms:W3CDTF">2019-01-11T12:51:26Z</dcterms:created>
  <dcterms:modified xsi:type="dcterms:W3CDTF">2025-05-02T12:20:37Z</dcterms:modified>
</cp:coreProperties>
</file>