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660B9737-CFE0-4A82-A5F0-9925C273CE4D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Temmuz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7" l="1"/>
  <c r="L9" i="37"/>
  <c r="F8" i="37"/>
  <c r="L7" i="37" l="1"/>
  <c r="L6" i="37" l="1"/>
  <c r="F6" i="37"/>
  <c r="J11" i="37" l="1"/>
  <c r="L10" i="37" l="1"/>
  <c r="L5" i="37" l="1"/>
  <c r="L4" i="37"/>
  <c r="F9" i="37" l="1"/>
  <c r="F7" i="37" l="1"/>
  <c r="F5" i="37"/>
  <c r="F10" i="37" l="1"/>
  <c r="K11" i="37" l="1"/>
  <c r="I11" i="37"/>
  <c r="H11" i="37"/>
  <c r="G11" i="37"/>
  <c r="E11" i="37"/>
  <c r="M8" i="37" s="1"/>
  <c r="F4" i="37"/>
  <c r="M7" i="37" l="1"/>
  <c r="M5" i="37"/>
  <c r="M6" i="37"/>
  <c r="L11" i="37"/>
  <c r="M9" i="37"/>
  <c r="M10" i="37"/>
  <c r="F11" i="37"/>
  <c r="M11" i="37"/>
  <c r="M4" i="37"/>
</calcChain>
</file>

<file path=xl/sharedStrings.xml><?xml version="1.0" encoding="utf-8"?>
<sst xmlns="http://schemas.openxmlformats.org/spreadsheetml/2006/main" count="28" uniqueCount="27">
  <si>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</si>
  <si>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</si>
  <si>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</si>
  <si>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</si>
  <si>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</si>
  <si>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</si>
  <si>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</si>
  <si>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</si>
  <si>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</si>
  <si>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</si>
  <si>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</si>
  <si>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</si>
  <si>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</si>
  <si>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</si>
  <si>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</si>
  <si>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</si>
  <si>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</si>
  <si>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</si>
  <si>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</si>
  <si>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</si>
  <si>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</si>
  <si>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</si>
  <si>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3.1. Fatura Ödemesi</t>
  </si>
  <si>
    <t>2.Fiyat</t>
  </si>
  <si>
    <t>2.1. Aktif enerji bedeli (K7)</t>
  </si>
  <si>
    <t>4. Ödeme</t>
  </si>
  <si>
    <t>3.2. Zamanında ödenmeyen borçlar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</si>
</sst>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tabSelected="1" zoomScale="70" zoomScaleNormal="70" workbookViewId="0">
      <selection activeCell="L17" sqref="L17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5" x14ac:dyDescent="0.35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303</v>
      </c>
      <c r="F4" s="12">
        <f>(E4/$E$12)*1000</f>
        <v>4.447380008806693</v>
      </c>
      <c r="G4" s="6">
        <v>271</v>
      </c>
      <c r="H4" s="6">
        <v>32</v>
      </c>
      <c r="I4" s="6">
        <v>0</v>
      </c>
      <c r="J4" s="6">
        <v>0</v>
      </c>
      <c r="K4" s="6">
        <v>0</v>
      </c>
      <c r="L4" s="13">
        <f>32/E4</f>
        <v>0.10561056105610561</v>
      </c>
      <c r="M4" s="12">
        <f>IF($E$11=0,0,100*E4/E$11)</f>
        <v>75.186104218362289</v>
      </c>
    </row>
    <row r="5" spans="2:13" ht="15" customHeight="1" x14ac:dyDescent="0.35">
      <c r="B5" s="4">
        <v>2</v>
      </c>
      <c r="C5" s="10" t="s">
        <v>14</v>
      </c>
      <c r="D5" s="15" t="s">
        <v>15</v>
      </c>
      <c r="E5" s="11">
        <v>23</v>
      </c>
      <c r="F5" s="12">
        <f>(E5/$E$12)*1000</f>
        <v>0.33758990165859387</v>
      </c>
      <c r="G5" s="6">
        <v>9</v>
      </c>
      <c r="H5" s="6">
        <v>14</v>
      </c>
      <c r="I5" s="6">
        <v>0</v>
      </c>
      <c r="J5" s="6">
        <v>0</v>
      </c>
      <c r="K5" s="6">
        <v>0</v>
      </c>
      <c r="L5" s="13">
        <f>155/E5</f>
        <v>6.7391304347826084</v>
      </c>
      <c r="M5" s="12">
        <f>IF($E$11=0,0,100*E5/E$11)</f>
        <v>5.7071960297766751</v>
      </c>
    </row>
    <row r="6" spans="2:13" ht="15" customHeight="1" x14ac:dyDescent="0.35">
      <c r="B6" s="4">
        <v>3</v>
      </c>
      <c r="C6" s="14" t="s">
        <v>23</v>
      </c>
      <c r="D6" s="16" t="s">
        <v>24</v>
      </c>
      <c r="E6" s="11">
        <v>35</v>
      </c>
      <c r="F6" s="12">
        <f>(E6/$E$12)*1000</f>
        <v>0.51372376339351233</v>
      </c>
      <c r="G6" s="6">
        <v>8</v>
      </c>
      <c r="H6" s="6">
        <v>27</v>
      </c>
      <c r="I6" s="6">
        <v>0</v>
      </c>
      <c r="J6" s="6">
        <v>0</v>
      </c>
      <c r="K6" s="6">
        <v>0</v>
      </c>
      <c r="L6" s="13">
        <f>155/E6</f>
        <v>4.4285714285714288</v>
      </c>
      <c r="M6" s="12">
        <f>IF($E$11=0,0,100*E6/E$11)</f>
        <v>8.6848635235732008</v>
      </c>
    </row>
    <row r="7" spans="2:13" ht="15" customHeight="1" x14ac:dyDescent="0.35">
      <c r="B7" s="4">
        <v>4</v>
      </c>
      <c r="C7" s="14" t="s">
        <v>21</v>
      </c>
      <c r="D7" s="15" t="s">
        <v>22</v>
      </c>
      <c r="E7" s="11">
        <v>1</v>
      </c>
      <c r="F7" s="12">
        <f>(E7/$E$12)*1000</f>
        <v>1.467782181124321E-2</v>
      </c>
      <c r="G7" s="6">
        <v>1</v>
      </c>
      <c r="H7" s="6">
        <v>0</v>
      </c>
      <c r="I7" s="6">
        <v>0</v>
      </c>
      <c r="J7" s="6">
        <v>0</v>
      </c>
      <c r="K7" s="6">
        <v>0</v>
      </c>
      <c r="L7" s="13">
        <f t="shared" ref="L7:L9" si="0">155/E7</f>
        <v>155</v>
      </c>
      <c r="M7" s="12">
        <f>IF($E$11=0,0,100*E7/E$11)</f>
        <v>0.24813895781637718</v>
      </c>
    </row>
    <row r="8" spans="2:13" ht="15" customHeight="1" x14ac:dyDescent="0.35">
      <c r="B8" s="4">
        <v>5</v>
      </c>
      <c r="C8" s="14" t="s">
        <v>25</v>
      </c>
      <c r="D8" s="15" t="s">
        <v>26</v>
      </c>
      <c r="E8" s="11">
        <v>2</v>
      </c>
      <c r="F8" s="12">
        <f>(E8/$E$12)*1000</f>
        <v>2.9355643622486421E-2</v>
      </c>
      <c r="G8" s="6">
        <v>1</v>
      </c>
      <c r="H8" s="6">
        <v>1</v>
      </c>
      <c r="I8" s="6">
        <v>0</v>
      </c>
      <c r="J8" s="6">
        <v>0</v>
      </c>
      <c r="K8" s="6">
        <v>0</v>
      </c>
      <c r="L8" s="13">
        <f t="shared" si="0"/>
        <v>77.5</v>
      </c>
      <c r="M8" s="12">
        <f>IF($E$11=0,0,100*E8/E$11)</f>
        <v>0.49627791563275436</v>
      </c>
    </row>
    <row r="9" spans="2:13" ht="15" customHeight="1" x14ac:dyDescent="0.35">
      <c r="B9" s="4">
        <v>6</v>
      </c>
      <c r="C9" s="14" t="s">
        <v>18</v>
      </c>
      <c r="D9" s="15" t="s">
        <v>16</v>
      </c>
      <c r="E9" s="11">
        <v>21</v>
      </c>
      <c r="F9" s="12">
        <f>(E9/$E$12)*1000</f>
        <v>0.30823425803610743</v>
      </c>
      <c r="G9" s="6">
        <v>16</v>
      </c>
      <c r="H9" s="6">
        <v>5</v>
      </c>
      <c r="I9" s="6">
        <v>0</v>
      </c>
      <c r="J9" s="6">
        <v>0</v>
      </c>
      <c r="K9" s="6">
        <v>0</v>
      </c>
      <c r="L9" s="13">
        <f t="shared" si="0"/>
        <v>7.3809523809523814</v>
      </c>
      <c r="M9" s="12">
        <f>IF($E$11=0,0,100*E9/E$11)</f>
        <v>5.2109181141439205</v>
      </c>
    </row>
    <row r="10" spans="2:13" ht="15" customHeight="1" x14ac:dyDescent="0.35">
      <c r="B10" s="4">
        <v>7</v>
      </c>
      <c r="C10" s="14" t="s">
        <v>19</v>
      </c>
      <c r="D10" s="15" t="s">
        <v>17</v>
      </c>
      <c r="E10" s="11">
        <v>18</v>
      </c>
      <c r="F10" s="12">
        <f>(E10/$E$12)*1000</f>
        <v>0.26420079260237778</v>
      </c>
      <c r="G10" s="6">
        <v>8</v>
      </c>
      <c r="H10" s="6">
        <v>10</v>
      </c>
      <c r="I10" s="6">
        <v>0</v>
      </c>
      <c r="J10" s="6">
        <v>0</v>
      </c>
      <c r="K10" s="6">
        <v>0</v>
      </c>
      <c r="L10" s="13">
        <f>3/E10</f>
        <v>0.16666666666666666</v>
      </c>
      <c r="M10" s="12">
        <f>IF($E$11=0,0,100*E10/E$11)</f>
        <v>4.4665012406947895</v>
      </c>
    </row>
    <row r="11" spans="2:13" ht="15" customHeight="1" x14ac:dyDescent="0.35">
      <c r="B11" s="4"/>
      <c r="C11" s="5"/>
      <c r="D11" s="5" t="s">
        <v>12</v>
      </c>
      <c r="E11" s="11">
        <f>SUM(E4:E10)</f>
        <v>403</v>
      </c>
      <c r="F11" s="12">
        <f>(E11/$E$12)*1000</f>
        <v>5.9151621899310145</v>
      </c>
      <c r="G11" s="11">
        <f>SUM(G4:G10)</f>
        <v>314</v>
      </c>
      <c r="H11" s="11">
        <f>SUM(H4:H10)</f>
        <v>89</v>
      </c>
      <c r="I11" s="11">
        <f>SUM(I4:I10)</f>
        <v>0</v>
      </c>
      <c r="J11" s="11">
        <f>SUM(J4:J10)</f>
        <v>0</v>
      </c>
      <c r="K11" s="11">
        <f>SUM(K4:K10)</f>
        <v>0</v>
      </c>
      <c r="L11" s="13">
        <f>2/E11</f>
        <v>4.9627791563275434E-3</v>
      </c>
      <c r="M11" s="12">
        <f>IF($E$11=0,0,100*E11/E$11)</f>
        <v>100</v>
      </c>
    </row>
    <row r="12" spans="2:13" ht="15" customHeight="1" x14ac:dyDescent="0.35">
      <c r="C12" s="1"/>
      <c r="D12" s="5" t="s">
        <v>13</v>
      </c>
      <c r="E12" s="6">
        <v>68130</v>
      </c>
      <c r="F12" s="7"/>
      <c r="G12" s="8"/>
      <c r="H12" s="8"/>
      <c r="I12" s="8"/>
      <c r="J12" s="8"/>
      <c r="K12" s="8"/>
      <c r="L12" s="8"/>
      <c r="M12" s="8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1:D11 D4:D10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12 G4:M11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1" formula="1"/>
    <ignoredError sqref="L8:L11 L4:L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2025-08-27T13:32:34Z</dcterms:modified>
</cp:coreProperties>
</file>