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Users\kkaptan\Desktop\"/>
    </mc:Choice>
  </mc:AlternateContent>
  <xr:revisionPtr revIDLastSave="0" documentId="13_ncr:1_{2E30241D-70AC-4596-8BD9-D770343980DD}" xr6:coauthVersionLast="36" xr6:coauthVersionMax="36" xr10:uidLastSave="{00000000-0000-0000-0000-000000000000}"/>
  <bookViews>
    <workbookView xWindow="0" yWindow="0" windowWidth="20440" windowHeight="7300" xr2:uid="{00000000-000D-0000-FFFF-FFFF00000000}"/>
  </bookViews>
  <sheets>
    <sheet name="Ekim" sheetId="3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37" l="1"/>
  <c r="L8" i="37" l="1"/>
  <c r="L7" i="37" l="1"/>
  <c r="L6" i="37" l="1"/>
  <c r="F6" i="37"/>
  <c r="J10" i="37" l="1"/>
  <c r="L9" i="37" l="1"/>
  <c r="L5" i="37" l="1"/>
  <c r="L4" i="37"/>
  <c r="F8" i="37" l="1"/>
  <c r="F7" i="37" l="1"/>
  <c r="F5" i="37"/>
  <c r="F9" i="37" l="1"/>
  <c r="K10" i="37" l="1"/>
  <c r="I10" i="37"/>
  <c r="H10" i="37"/>
  <c r="G10" i="37"/>
  <c r="E10" i="37"/>
  <c r="M7" i="37" l="1"/>
  <c r="M5" i="37"/>
  <c r="M6" i="37"/>
  <c r="L10" i="37"/>
  <c r="M8" i="37"/>
  <c r="M9" i="37"/>
  <c r="F10" i="37"/>
  <c r="M10" i="37"/>
  <c r="M4" i="37"/>
</calcChain>
</file>

<file path=xl/sharedStrings.xml><?xml version="1.0" encoding="utf-8"?>
<sst xmlns="http://schemas.openxmlformats.org/spreadsheetml/2006/main" count="26" uniqueCount="25">
  <si>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</si>
  <si>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</si>
  <si>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</si>
  <si>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</si>
  <si>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</si>
  <si>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</si>
  <si>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</si>
  <si>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</si>
  <si>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</si>
  <si>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</si>
  <si>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</si>
  <si>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</si>
  <si>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</si>
  <si>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</si>
  <si>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 Fatura ve/veya faturaya esas unsurlar</t>
  </si>
  <si>
    <t>1.6. Fatura gönderimi (K6)</t>
  </si>
  <si>
    <t>4.9. Güvence bedeli ve iadesi (K18)</t>
  </si>
  <si>
    <t>5.2. Tüketici hizmetleri ve şirket hakkındaki şikayetler (K21)</t>
  </si>
  <si>
    <t>4.İkili Anlaşma</t>
  </si>
  <si>
    <t>5.Tüketici Hizmetleri</t>
  </si>
  <si>
    <t>1.2. Fatura tutarı (K2)</t>
  </si>
  <si>
    <t>3. Ödeme</t>
  </si>
  <si>
    <t>3.1. Fatura Ödemesi</t>
  </si>
  <si>
    <t>2.Fiyat</t>
  </si>
  <si>
    <t>2.1. Aktif enerji bedeli (K7)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</si>
</sst>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>
      <alignment vertical="center"/>
    </xf>
    <xf numFmtId="0" fontId="5" fillId="0" borderId="4" xfId="0" applyNumberFormat="1" applyFont="1" applyFill="1" applyBorder="1" applyAlignment="1">
      <alignment vertical="center" wrapText="1"/>
    </xf>
    <xf numFmtId="0" fontId="3" fillId="0" borderId="4" xfId="0" applyNumberFormat="1" applyFont="1" applyFill="1" applyBorder="1" applyAlignment="1">
      <alignment vertical="center" wrapText="1"/>
    </xf>
    <xf numFmtId="0" fontId="2" fillId="0" borderId="6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6"/>
  <sheetViews>
    <sheetView tabSelected="1" zoomScale="70" zoomScaleNormal="70" workbookViewId="0">
      <selection activeCell="I18" sqref="I18"/>
    </sheetView>
  </sheetViews>
  <sheetFormatPr defaultRowHeight="14.5" x14ac:dyDescent="0.35"/>
  <cols>
    <col min="2" max="2" width="15.6328125" customWidth="1"/>
    <col min="3" max="3" width="35.54296875" customWidth="1"/>
    <col min="4" max="4" width="70.54296875" bestFit="1" customWidth="1"/>
    <col min="5" max="13" width="15.90625" customWidth="1"/>
  </cols>
  <sheetData>
    <row r="1" spans="2:13" x14ac:dyDescent="0.35"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C2" s="1"/>
      <c r="D2" s="1"/>
      <c r="E2" s="18" t="s">
        <v>0</v>
      </c>
      <c r="F2" s="19"/>
      <c r="G2" s="19"/>
      <c r="H2" s="19"/>
      <c r="I2" s="19"/>
      <c r="J2" s="19"/>
      <c r="K2" s="19"/>
      <c r="L2" s="19"/>
      <c r="M2" s="20"/>
    </row>
    <row r="3" spans="2:13" ht="65" x14ac:dyDescent="0.35">
      <c r="B3" s="2" t="s">
        <v>1</v>
      </c>
      <c r="C3" s="21" t="s">
        <v>2</v>
      </c>
      <c r="D3" s="22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5">
      <c r="B4" s="4">
        <v>1</v>
      </c>
      <c r="C4" s="10" t="s">
        <v>14</v>
      </c>
      <c r="D4" s="15" t="s">
        <v>20</v>
      </c>
      <c r="E4" s="11">
        <v>161</v>
      </c>
      <c r="F4" s="12">
        <f>(E4/$E$11)*1000</f>
        <v>1.7577762492766915</v>
      </c>
      <c r="G4" s="6">
        <v>143</v>
      </c>
      <c r="H4" s="6">
        <v>18</v>
      </c>
      <c r="I4" s="6">
        <v>0</v>
      </c>
      <c r="J4" s="6">
        <v>0</v>
      </c>
      <c r="K4" s="6">
        <v>0</v>
      </c>
      <c r="L4" s="13">
        <f>32/E4</f>
        <v>0.19875776397515527</v>
      </c>
      <c r="M4" s="12">
        <f>IF($E$10=0,0,100*E4/E$10)</f>
        <v>69.696969696969703</v>
      </c>
    </row>
    <row r="5" spans="2:13" ht="15" customHeight="1" x14ac:dyDescent="0.35">
      <c r="B5" s="4">
        <v>2</v>
      </c>
      <c r="C5" s="10" t="s">
        <v>14</v>
      </c>
      <c r="D5" s="15" t="s">
        <v>15</v>
      </c>
      <c r="E5" s="11">
        <v>28</v>
      </c>
      <c r="F5" s="12">
        <f>(E5/$E$11)*1000</f>
        <v>0.30570021726551155</v>
      </c>
      <c r="G5" s="6">
        <v>13</v>
      </c>
      <c r="H5" s="6">
        <v>15</v>
      </c>
      <c r="I5" s="6">
        <v>0</v>
      </c>
      <c r="J5" s="6">
        <v>0</v>
      </c>
      <c r="K5" s="6">
        <v>0</v>
      </c>
      <c r="L5" s="13">
        <f>155/E5</f>
        <v>5.5357142857142856</v>
      </c>
      <c r="M5" s="12">
        <f>IF($E$10=0,0,100*E5/E$10)</f>
        <v>12.121212121212121</v>
      </c>
    </row>
    <row r="6" spans="2:13" ht="15" customHeight="1" x14ac:dyDescent="0.35">
      <c r="B6" s="4">
        <v>3</v>
      </c>
      <c r="C6" s="17" t="s">
        <v>23</v>
      </c>
      <c r="D6" s="16" t="s">
        <v>24</v>
      </c>
      <c r="E6" s="11">
        <v>16</v>
      </c>
      <c r="F6" s="12">
        <f>(E6/$E$11)*1000</f>
        <v>0.17468583843743518</v>
      </c>
      <c r="G6" s="6">
        <v>6</v>
      </c>
      <c r="H6" s="6">
        <v>10</v>
      </c>
      <c r="I6" s="6">
        <v>0</v>
      </c>
      <c r="J6" s="6">
        <v>0</v>
      </c>
      <c r="K6" s="6">
        <v>0</v>
      </c>
      <c r="L6" s="13">
        <f>155/E6</f>
        <v>9.6875</v>
      </c>
      <c r="M6" s="12">
        <f>IF($E$10=0,0,100*E6/E$10)</f>
        <v>6.9264069264069263</v>
      </c>
    </row>
    <row r="7" spans="2:13" ht="15" customHeight="1" x14ac:dyDescent="0.35">
      <c r="B7" s="4">
        <v>4</v>
      </c>
      <c r="C7" s="10" t="s">
        <v>21</v>
      </c>
      <c r="D7" s="15" t="s">
        <v>22</v>
      </c>
      <c r="E7" s="11">
        <v>3</v>
      </c>
      <c r="F7" s="12">
        <f>(E7/$E$11)*1000</f>
        <v>3.2753594707019093E-2</v>
      </c>
      <c r="G7" s="6">
        <v>1</v>
      </c>
      <c r="H7" s="6">
        <v>2</v>
      </c>
      <c r="I7" s="6">
        <v>0</v>
      </c>
      <c r="J7" s="6">
        <v>0</v>
      </c>
      <c r="K7" s="6">
        <v>0</v>
      </c>
      <c r="L7" s="13">
        <f t="shared" ref="L7:L8" si="0">155/E7</f>
        <v>51.666666666666664</v>
      </c>
      <c r="M7" s="12">
        <f>IF($E$10=0,0,100*E7/E$10)</f>
        <v>1.2987012987012987</v>
      </c>
    </row>
    <row r="8" spans="2:13" ht="15" customHeight="1" x14ac:dyDescent="0.35">
      <c r="B8" s="4">
        <v>5</v>
      </c>
      <c r="C8" s="14" t="s">
        <v>18</v>
      </c>
      <c r="D8" s="15" t="s">
        <v>16</v>
      </c>
      <c r="E8" s="11">
        <v>10</v>
      </c>
      <c r="F8" s="12">
        <f>(E8/$E$11)*1000</f>
        <v>0.10917864902339698</v>
      </c>
      <c r="G8" s="6">
        <v>5</v>
      </c>
      <c r="H8" s="6">
        <v>5</v>
      </c>
      <c r="I8" s="6">
        <v>0</v>
      </c>
      <c r="J8" s="6">
        <v>0</v>
      </c>
      <c r="K8" s="6">
        <v>0</v>
      </c>
      <c r="L8" s="13">
        <f t="shared" si="0"/>
        <v>15.5</v>
      </c>
      <c r="M8" s="12">
        <f>IF($E$10=0,0,100*E8/E$10)</f>
        <v>4.329004329004329</v>
      </c>
    </row>
    <row r="9" spans="2:13" ht="15" customHeight="1" x14ac:dyDescent="0.35">
      <c r="B9" s="4">
        <v>6</v>
      </c>
      <c r="C9" s="14" t="s">
        <v>19</v>
      </c>
      <c r="D9" s="15" t="s">
        <v>17</v>
      </c>
      <c r="E9" s="11">
        <v>13</v>
      </c>
      <c r="F9" s="12">
        <f>(E9/$E$11)*1000</f>
        <v>0.14193224373041607</v>
      </c>
      <c r="G9" s="6">
        <v>8</v>
      </c>
      <c r="H9" s="6">
        <v>5</v>
      </c>
      <c r="I9" s="6">
        <v>0</v>
      </c>
      <c r="J9" s="6">
        <v>0</v>
      </c>
      <c r="K9" s="6">
        <v>0</v>
      </c>
      <c r="L9" s="13">
        <f>3/E9</f>
        <v>0.23076923076923078</v>
      </c>
      <c r="M9" s="12">
        <f>IF($E$10=0,0,100*E9/E$10)</f>
        <v>5.6277056277056277</v>
      </c>
    </row>
    <row r="10" spans="2:13" ht="15" customHeight="1" x14ac:dyDescent="0.35">
      <c r="B10" s="4"/>
      <c r="C10" s="5"/>
      <c r="D10" s="5" t="s">
        <v>12</v>
      </c>
      <c r="E10" s="11">
        <f>SUM(E4:E9)</f>
        <v>231</v>
      </c>
      <c r="F10" s="12">
        <f>(E10/$E$11)*1000</f>
        <v>2.52202679244047</v>
      </c>
      <c r="G10" s="11">
        <f>SUM(G4:G9)</f>
        <v>176</v>
      </c>
      <c r="H10" s="11">
        <f>SUM(H4:H9)</f>
        <v>55</v>
      </c>
      <c r="I10" s="11">
        <f>SUM(I4:I9)</f>
        <v>0</v>
      </c>
      <c r="J10" s="11">
        <f>SUM(J4:J9)</f>
        <v>0</v>
      </c>
      <c r="K10" s="11">
        <f>SUM(K4:K9)</f>
        <v>0</v>
      </c>
      <c r="L10" s="13">
        <f>2/E10</f>
        <v>8.658008658008658E-3</v>
      </c>
      <c r="M10" s="12">
        <f>IF($E$10=0,0,100*E10/E$10)</f>
        <v>100</v>
      </c>
    </row>
    <row r="11" spans="2:13" ht="15" customHeight="1" x14ac:dyDescent="0.35">
      <c r="C11" s="1"/>
      <c r="D11" s="5" t="s">
        <v>13</v>
      </c>
      <c r="E11" s="6">
        <v>91593</v>
      </c>
      <c r="F11" s="7"/>
      <c r="G11" s="8"/>
      <c r="H11" s="8"/>
      <c r="I11" s="8"/>
      <c r="J11" s="8"/>
      <c r="K11" s="8"/>
      <c r="L11" s="8"/>
      <c r="M11" s="8"/>
    </row>
    <row r="12" spans="2:13" x14ac:dyDescent="0.35">
      <c r="E12" s="9"/>
      <c r="F12" s="9"/>
      <c r="G12" s="9"/>
      <c r="H12" s="9"/>
      <c r="I12" s="9"/>
      <c r="J12" s="9"/>
      <c r="K12" s="9"/>
      <c r="L12" s="9"/>
      <c r="M12" s="9"/>
    </row>
    <row r="13" spans="2:13" x14ac:dyDescent="0.35">
      <c r="E13" s="9"/>
      <c r="F13" s="9"/>
      <c r="G13" s="9"/>
      <c r="H13" s="9"/>
      <c r="I13" s="9"/>
      <c r="J13" s="9"/>
      <c r="K13" s="9"/>
      <c r="L13" s="9"/>
      <c r="M13" s="9"/>
    </row>
    <row r="14" spans="2:13" x14ac:dyDescent="0.35">
      <c r="E14" s="9"/>
      <c r="F14" s="9"/>
      <c r="G14" s="9"/>
      <c r="H14" s="9"/>
      <c r="I14" s="9"/>
      <c r="J14" s="9"/>
      <c r="K14" s="9"/>
      <c r="L14" s="9"/>
      <c r="M14" s="9"/>
    </row>
    <row r="15" spans="2:13" x14ac:dyDescent="0.35">
      <c r="E15" s="9"/>
      <c r="F15" s="9"/>
      <c r="G15" s="9"/>
      <c r="H15" s="9"/>
      <c r="I15" s="9"/>
      <c r="J15" s="9"/>
      <c r="K15" s="9"/>
      <c r="L15" s="9"/>
      <c r="M15" s="9"/>
    </row>
    <row r="16" spans="2:13" x14ac:dyDescent="0.35">
      <c r="E16" s="9"/>
      <c r="F16" s="9"/>
      <c r="G16" s="9"/>
      <c r="H16" s="9"/>
      <c r="I16" s="9"/>
      <c r="J16" s="9"/>
      <c r="K16" s="9"/>
      <c r="L16" s="9"/>
      <c r="M16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10:D10 D4:D9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E4:F11 G4:M10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ignoredErrors>
    <ignoredError sqref="F10" formula="1"/>
    <ignoredError sqref="L7 L4:L6 L8:L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Ekim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Kevser KAPTAN</cp:lastModifiedBy>
  <cp:lastPrinted>2019-02-06T06:56:30Z</cp:lastPrinted>
  <dcterms:created xsi:type="dcterms:W3CDTF">2019-01-11T12:51:26Z</dcterms:created>
  <dcterms:modified xsi:type="dcterms:W3CDTF">2025-12-03T07:27:38Z</dcterms:modified>
</cp:coreProperties>
</file>