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13_ncr:1_{4AF93668-3F26-444A-B021-23F32CBBAABB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Kasım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37" l="1"/>
  <c r="F8" i="37"/>
  <c r="F9" i="37"/>
  <c r="F4" i="37" l="1"/>
  <c r="L9" i="37" l="1"/>
  <c r="L7" i="37" l="1"/>
  <c r="L6" i="37" l="1"/>
  <c r="F6" i="37"/>
  <c r="J11" i="37" l="1"/>
  <c r="L10" i="37" l="1"/>
  <c r="L5" i="37" l="1"/>
  <c r="L4" i="37"/>
  <c r="F7" i="37" l="1"/>
  <c r="F5" i="37"/>
  <c r="F10" i="37" l="1"/>
  <c r="K11" i="37" l="1"/>
  <c r="I11" i="37"/>
  <c r="H11" i="37"/>
  <c r="G11" i="37"/>
  <c r="E11" i="37"/>
  <c r="M8" i="37" s="1"/>
  <c r="M7" i="37" l="1"/>
  <c r="M5" i="37"/>
  <c r="M6" i="37"/>
  <c r="L11" i="37"/>
  <c r="M9" i="37"/>
  <c r="M10" i="37"/>
  <c r="F11" i="37"/>
  <c r="M11" i="37"/>
  <c r="M4" i="37"/>
</calcChain>
</file>

<file path=xl/sharedStrings.xml><?xml version="1.0" encoding="utf-8"?>
<sst xmlns="http://schemas.openxmlformats.org/spreadsheetml/2006/main" count="28" uniqueCount="26">
  <si>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</si>
  <si>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</si>
  <si>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</si>
  <si>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</si>
  <si>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</si>
  <si>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</si>
  <si>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</si>
  <si>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</si>
  <si>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</si>
  <si>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</si>
  <si>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</si>
  <si>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</si>
  <si>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</si>
  <si>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</si>
  <si>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</si>
  <si>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1.6. Fatura gönderimi (K6)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</si>
  <si>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</si>
  <si>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</si>
  <si>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</si>
  <si>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</si>
  <si>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</si>
  <si>
    <t>3. Ödeme</t>
  </si>
  <si>
    <t>3.1. Fatura Ödemesi</t>
  </si>
  <si>
    <t>2.Fiyat</t>
  </si>
  <si>
    <t>2.1. Aktif enerji bedeli (K7)</t>
  </si>
  <si>
    <t>3.2. Zamanında ödenmeyen borçlar (K9)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</si>
</sst>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7"/>
  <sheetViews>
    <sheetView tabSelected="1" zoomScale="70" zoomScaleNormal="70" workbookViewId="0">
      <selection activeCell="H14" sqref="H14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8" t="s">
        <v>0</v>
      </c>
      <c r="F2" s="19"/>
      <c r="G2" s="19"/>
      <c r="H2" s="19"/>
      <c r="I2" s="19"/>
      <c r="J2" s="19"/>
      <c r="K2" s="19"/>
      <c r="L2" s="19"/>
      <c r="M2" s="20"/>
    </row>
    <row r="3" spans="2:13" ht="65" x14ac:dyDescent="0.35">
      <c r="B3" s="2" t="s">
        <v>1</v>
      </c>
      <c r="C3" s="21" t="s">
        <v>2</v>
      </c>
      <c r="D3" s="22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20</v>
      </c>
      <c r="E4" s="11">
        <v>121</v>
      </c>
      <c r="F4" s="12">
        <f>(E4/$E$12)*1000</f>
        <v>1.2212107143578046</v>
      </c>
      <c r="G4" s="6">
        <v>101</v>
      </c>
      <c r="H4" s="6">
        <v>20</v>
      </c>
      <c r="I4" s="6">
        <v>0</v>
      </c>
      <c r="J4" s="6">
        <v>0</v>
      </c>
      <c r="K4" s="6">
        <v>0</v>
      </c>
      <c r="L4" s="13">
        <f>32/E4</f>
        <v>0.26446280991735538</v>
      </c>
      <c r="M4" s="12">
        <f>IF($E$11=0,0,100*E4/E$11)</f>
        <v>64.021164021164026</v>
      </c>
    </row>
    <row r="5" spans="2:13" ht="15" customHeight="1" x14ac:dyDescent="0.35">
      <c r="B5" s="4">
        <v>2</v>
      </c>
      <c r="C5" s="10" t="s">
        <v>14</v>
      </c>
      <c r="D5" s="15" t="s">
        <v>15</v>
      </c>
      <c r="E5" s="11">
        <v>17</v>
      </c>
      <c r="F5" s="12">
        <f>(E5/$E$12)*1000</f>
        <v>0.17157505904200562</v>
      </c>
      <c r="G5" s="6">
        <v>8</v>
      </c>
      <c r="H5" s="6">
        <v>9</v>
      </c>
      <c r="I5" s="6">
        <v>0</v>
      </c>
      <c r="J5" s="6">
        <v>0</v>
      </c>
      <c r="K5" s="6">
        <v>0</v>
      </c>
      <c r="L5" s="13">
        <f>155/E5</f>
        <v>9.117647058823529</v>
      </c>
      <c r="M5" s="12">
        <f>IF($E$11=0,0,100*E5/E$11)</f>
        <v>8.9947089947089953</v>
      </c>
    </row>
    <row r="6" spans="2:13" ht="15" customHeight="1" x14ac:dyDescent="0.35">
      <c r="B6" s="4">
        <v>3</v>
      </c>
      <c r="C6" s="17" t="s">
        <v>23</v>
      </c>
      <c r="D6" s="16" t="s">
        <v>24</v>
      </c>
      <c r="E6" s="11">
        <v>10</v>
      </c>
      <c r="F6" s="12">
        <f>(E6/$E$12)*1000</f>
        <v>0.10092650531882683</v>
      </c>
      <c r="G6" s="6">
        <v>2</v>
      </c>
      <c r="H6" s="6">
        <v>8</v>
      </c>
      <c r="I6" s="6">
        <v>0</v>
      </c>
      <c r="J6" s="6">
        <v>0</v>
      </c>
      <c r="K6" s="6">
        <v>0</v>
      </c>
      <c r="L6" s="13">
        <f>155/E6</f>
        <v>15.5</v>
      </c>
      <c r="M6" s="12">
        <f>IF($E$11=0,0,100*E6/E$11)</f>
        <v>5.2910052910052912</v>
      </c>
    </row>
    <row r="7" spans="2:13" ht="15" customHeight="1" x14ac:dyDescent="0.35">
      <c r="B7" s="4">
        <v>4</v>
      </c>
      <c r="C7" s="10" t="s">
        <v>21</v>
      </c>
      <c r="D7" s="15" t="s">
        <v>22</v>
      </c>
      <c r="E7" s="11">
        <v>1</v>
      </c>
      <c r="F7" s="12">
        <f>(E7/$E$12)*1000</f>
        <v>1.0092650531882684E-2</v>
      </c>
      <c r="G7" s="6">
        <v>0</v>
      </c>
      <c r="H7" s="6">
        <v>1</v>
      </c>
      <c r="I7" s="6">
        <v>0</v>
      </c>
      <c r="J7" s="6">
        <v>0</v>
      </c>
      <c r="K7" s="6">
        <v>0</v>
      </c>
      <c r="L7" s="13">
        <f t="shared" ref="L7:L9" si="0">155/E7</f>
        <v>155</v>
      </c>
      <c r="M7" s="12">
        <f>IF($E$11=0,0,100*E7/E$11)</f>
        <v>0.52910052910052907</v>
      </c>
    </row>
    <row r="8" spans="2:13" ht="15" customHeight="1" x14ac:dyDescent="0.35">
      <c r="B8" s="4">
        <v>5</v>
      </c>
      <c r="C8" s="10" t="s">
        <v>21</v>
      </c>
      <c r="D8" s="15" t="s">
        <v>25</v>
      </c>
      <c r="E8" s="11">
        <v>2</v>
      </c>
      <c r="F8" s="12">
        <f t="shared" ref="F8:F9" si="1">(E8/$E$12)*1000</f>
        <v>2.0185301063765367E-2</v>
      </c>
      <c r="G8" s="6">
        <v>2</v>
      </c>
      <c r="H8" s="6">
        <v>0</v>
      </c>
      <c r="I8" s="6">
        <v>0</v>
      </c>
      <c r="J8" s="6">
        <v>0</v>
      </c>
      <c r="K8" s="6">
        <v>0</v>
      </c>
      <c r="L8" s="13">
        <f t="shared" si="0"/>
        <v>77.5</v>
      </c>
      <c r="M8" s="12">
        <f>IF($E$11=0,0,100*E8/E$11)</f>
        <v>1.0582010582010581</v>
      </c>
    </row>
    <row r="9" spans="2:13" ht="15" customHeight="1" x14ac:dyDescent="0.35">
      <c r="B9" s="4">
        <v>6</v>
      </c>
      <c r="C9" s="14" t="s">
        <v>18</v>
      </c>
      <c r="D9" s="15" t="s">
        <v>16</v>
      </c>
      <c r="E9" s="11">
        <v>16</v>
      </c>
      <c r="F9" s="12">
        <f t="shared" si="1"/>
        <v>0.16148240851012294</v>
      </c>
      <c r="G9" s="6">
        <v>3</v>
      </c>
      <c r="H9" s="6">
        <v>13</v>
      </c>
      <c r="I9" s="6">
        <v>0</v>
      </c>
      <c r="J9" s="6">
        <v>0</v>
      </c>
      <c r="K9" s="6">
        <v>0</v>
      </c>
      <c r="L9" s="13">
        <f t="shared" si="0"/>
        <v>9.6875</v>
      </c>
      <c r="M9" s="12">
        <f>IF($E$11=0,0,100*E9/E$11)</f>
        <v>8.4656084656084651</v>
      </c>
    </row>
    <row r="10" spans="2:13" ht="15" customHeight="1" x14ac:dyDescent="0.35">
      <c r="B10" s="4">
        <v>7</v>
      </c>
      <c r="C10" s="14" t="s">
        <v>19</v>
      </c>
      <c r="D10" s="15" t="s">
        <v>17</v>
      </c>
      <c r="E10" s="11">
        <v>22</v>
      </c>
      <c r="F10" s="12">
        <f>(E10/$E$12)*1000</f>
        <v>0.22203831170141902</v>
      </c>
      <c r="G10" s="6">
        <v>17</v>
      </c>
      <c r="H10" s="6">
        <v>5</v>
      </c>
      <c r="I10" s="6">
        <v>0</v>
      </c>
      <c r="J10" s="6">
        <v>0</v>
      </c>
      <c r="K10" s="6">
        <v>0</v>
      </c>
      <c r="L10" s="13">
        <f>3/E10</f>
        <v>0.13636363636363635</v>
      </c>
      <c r="M10" s="12">
        <f>IF($E$11=0,0,100*E10/E$11)</f>
        <v>11.640211640211641</v>
      </c>
    </row>
    <row r="11" spans="2:13" ht="15" customHeight="1" x14ac:dyDescent="0.35">
      <c r="B11" s="4"/>
      <c r="C11" s="5"/>
      <c r="D11" s="5" t="s">
        <v>12</v>
      </c>
      <c r="E11" s="11">
        <f>SUM(E4:E10)</f>
        <v>189</v>
      </c>
      <c r="F11" s="12">
        <f>(E11/$E$12)*1000</f>
        <v>1.9075109505258272</v>
      </c>
      <c r="G11" s="11">
        <f>SUM(G4:G10)</f>
        <v>133</v>
      </c>
      <c r="H11" s="11">
        <f>SUM(H4:H10)</f>
        <v>56</v>
      </c>
      <c r="I11" s="11">
        <f>SUM(I4:I10)</f>
        <v>0</v>
      </c>
      <c r="J11" s="11">
        <f>SUM(J4:J10)</f>
        <v>0</v>
      </c>
      <c r="K11" s="11">
        <f>SUM(K4:K10)</f>
        <v>0</v>
      </c>
      <c r="L11" s="13">
        <f>2/E11</f>
        <v>1.0582010582010581E-2</v>
      </c>
      <c r="M11" s="12">
        <f>IF($E$11=0,0,100*E11/E$11)</f>
        <v>100</v>
      </c>
    </row>
    <row r="12" spans="2:13" ht="15" customHeight="1" x14ac:dyDescent="0.35">
      <c r="C12" s="1"/>
      <c r="D12" s="5" t="s">
        <v>13</v>
      </c>
      <c r="E12" s="6">
        <v>99082</v>
      </c>
      <c r="F12" s="7"/>
      <c r="G12" s="8"/>
      <c r="H12" s="8"/>
      <c r="I12" s="8"/>
      <c r="J12" s="8"/>
      <c r="K12" s="8"/>
      <c r="L12" s="8"/>
      <c r="M12" s="8"/>
    </row>
    <row r="13" spans="2:13" x14ac:dyDescent="0.3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5">
      <c r="E16" s="9"/>
      <c r="F16" s="9"/>
      <c r="G16" s="9"/>
      <c r="H16" s="9"/>
      <c r="I16" s="9"/>
      <c r="J16" s="9"/>
      <c r="K16" s="9"/>
      <c r="L16" s="9"/>
      <c r="M16" s="9"/>
    </row>
    <row r="17" spans="5:13" x14ac:dyDescent="0.35">
      <c r="E17" s="9"/>
      <c r="F17" s="9"/>
      <c r="G17" s="9"/>
      <c r="H17" s="9"/>
      <c r="I17" s="9"/>
      <c r="J17" s="9"/>
      <c r="K17" s="9"/>
      <c r="L17" s="9"/>
      <c r="M17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1:D11 D4:D10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12 G4:M11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11" formula="1"/>
    <ignoredError sqref="L7:L8 L4:L6 L9:L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2026-01-05T06:30:23Z</dcterms:modified>
</cp:coreProperties>
</file>