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EBACF82C-640C-4280-BE00-AE5D892480AA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Şubat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F7" i="37"/>
  <c r="L8" i="37" l="1"/>
  <c r="F8" i="37"/>
  <c r="F9" i="37" l="1"/>
  <c r="F4" i="37" l="1"/>
  <c r="L9" i="37" l="1"/>
  <c r="L6" i="37" l="1"/>
  <c r="F6" i="37"/>
  <c r="J11" i="37" l="1"/>
  <c r="L10" i="37" l="1"/>
  <c r="L5" i="37" l="1"/>
  <c r="L4" i="37"/>
  <c r="F5" i="37" l="1"/>
  <c r="F10" i="37" l="1"/>
  <c r="K11" i="37" l="1"/>
  <c r="I11" i="37"/>
  <c r="H11" i="37"/>
  <c r="G11" i="37"/>
  <c r="E11" i="37"/>
  <c r="M7" i="37" s="1"/>
  <c r="M8" i="37" l="1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<sst xmlns="http://schemas.openxmlformats.org/spreadsheetml/2006/main" count="28" uniqueCount="26">
  <si>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</si>
  <si>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</si>
  <si>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</si>
  <si>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</si>
  <si>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</si>
  <si>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</si>
  <si>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</si>
  <si>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</si>
  <si>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</si>
  <si>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</si>
  <si>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</si>
  <si>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</si>
  <si>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</si>
  <si>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</si>
  <si>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</si>
  <si>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</si>
  <si>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</si>
  <si>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</si>
  <si>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</si>
  <si>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</si>
  <si>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</si>
  <si>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</si>
  <si>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</si>
  <si>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</si>
  <si>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3.1. Fatura Ödemesi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</si>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</sst>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H17" sqref="H17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478</v>
      </c>
      <c r="F4" s="12">
        <f>(E4/$E$12)*1000</f>
        <v>3.5683891485136687</v>
      </c>
      <c r="G4" s="6">
        <v>466</v>
      </c>
      <c r="H4" s="6">
        <v>12</v>
      </c>
      <c r="I4" s="6">
        <v>0</v>
      </c>
      <c r="J4" s="6">
        <v>0</v>
      </c>
      <c r="K4" s="6">
        <v>0</v>
      </c>
      <c r="L4" s="13">
        <f>32/E4</f>
        <v>6.6945606694560664E-2</v>
      </c>
      <c r="M4" s="12">
        <f>IF($E$11=0,0,100*E4/E$11)</f>
        <v>73.425499231950852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47</v>
      </c>
      <c r="F5" s="12">
        <f>(E5/$E$12)*1000</f>
        <v>0.3508667154396285</v>
      </c>
      <c r="G5" s="6">
        <v>31</v>
      </c>
      <c r="H5" s="6">
        <v>16</v>
      </c>
      <c r="I5" s="6">
        <v>0</v>
      </c>
      <c r="J5" s="6">
        <v>0</v>
      </c>
      <c r="K5" s="6">
        <v>0</v>
      </c>
      <c r="L5" s="13">
        <f>155/E5</f>
        <v>3.2978723404255321</v>
      </c>
      <c r="M5" s="12">
        <f>IF($E$11=0,0,100*E5/E$11)</f>
        <v>7.2196620583717355</v>
      </c>
    </row>
    <row r="6" spans="2:13" ht="15" customHeight="1" x14ac:dyDescent="0.35">
      <c r="B6" s="4">
        <v>3</v>
      </c>
      <c r="C6" s="17" t="s">
        <v>22</v>
      </c>
      <c r="D6" s="16" t="s">
        <v>23</v>
      </c>
      <c r="E6" s="11">
        <v>61</v>
      </c>
      <c r="F6" s="12">
        <f>(E6/$E$12)*1000</f>
        <v>0.45538020514504979</v>
      </c>
      <c r="G6" s="6">
        <v>24</v>
      </c>
      <c r="H6" s="6">
        <v>37</v>
      </c>
      <c r="I6" s="6">
        <v>0</v>
      </c>
      <c r="J6" s="6">
        <v>0</v>
      </c>
      <c r="K6" s="6">
        <v>0</v>
      </c>
      <c r="L6" s="13">
        <f>155/E6</f>
        <v>2.540983606557377</v>
      </c>
      <c r="M6" s="12">
        <f>IF($E$11=0,0,100*E6/E$11)</f>
        <v>9.3701996927803375</v>
      </c>
    </row>
    <row r="7" spans="2:13" ht="15" customHeight="1" x14ac:dyDescent="0.35">
      <c r="B7" s="4">
        <v>4</v>
      </c>
      <c r="C7" s="17" t="s">
        <v>22</v>
      </c>
      <c r="D7" s="16" t="s">
        <v>25</v>
      </c>
      <c r="E7" s="11">
        <v>3</v>
      </c>
      <c r="F7" s="12">
        <f>(E7/$E$12)*1000</f>
        <v>2.2395747794018841E-2</v>
      </c>
      <c r="G7" s="6">
        <v>3</v>
      </c>
      <c r="H7" s="6">
        <v>0</v>
      </c>
      <c r="I7" s="6">
        <v>0</v>
      </c>
      <c r="J7" s="6">
        <v>0</v>
      </c>
      <c r="K7" s="6">
        <v>0</v>
      </c>
      <c r="L7" s="13">
        <f>155/E7</f>
        <v>51.666666666666664</v>
      </c>
      <c r="M7" s="12">
        <f>IF($E$11=0,0,100*E7/E$11)</f>
        <v>0.46082949308755761</v>
      </c>
    </row>
    <row r="8" spans="2:13" ht="15" customHeight="1" x14ac:dyDescent="0.35">
      <c r="B8" s="4">
        <v>5</v>
      </c>
      <c r="C8" s="10" t="s">
        <v>21</v>
      </c>
      <c r="D8" s="16" t="s">
        <v>24</v>
      </c>
      <c r="E8" s="11">
        <v>1</v>
      </c>
      <c r="F8" s="12">
        <f>(E8/$E$12)*1000</f>
        <v>7.4652492646729478E-3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13">
        <f t="shared" ref="L8" si="0">155/E8</f>
        <v>155</v>
      </c>
      <c r="M8" s="12">
        <f>IF($E$11=0,0,100*E8/E$11)</f>
        <v>0.15360983102918588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8</v>
      </c>
      <c r="F9" s="12">
        <f>(E9/$E$12)*1000</f>
        <v>5.9721994117383582E-2</v>
      </c>
      <c r="G9" s="6">
        <v>3</v>
      </c>
      <c r="H9" s="6">
        <v>5</v>
      </c>
      <c r="I9" s="6">
        <v>0</v>
      </c>
      <c r="J9" s="6">
        <v>0</v>
      </c>
      <c r="K9" s="6">
        <v>0</v>
      </c>
      <c r="L9" s="13">
        <f t="shared" ref="L9" si="1">155/E9</f>
        <v>19.375</v>
      </c>
      <c r="M9" s="12">
        <f>IF($E$11=0,0,100*E9/E$11)</f>
        <v>1.228878648233487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53</v>
      </c>
      <c r="F10" s="12">
        <f>(E10/$E$12)*1000</f>
        <v>0.39565821102766624</v>
      </c>
      <c r="G10" s="6">
        <v>21</v>
      </c>
      <c r="H10" s="6">
        <v>32</v>
      </c>
      <c r="I10" s="6">
        <v>0</v>
      </c>
      <c r="J10" s="6">
        <v>0</v>
      </c>
      <c r="K10" s="6">
        <v>0</v>
      </c>
      <c r="L10" s="13">
        <f>3/E10</f>
        <v>5.6603773584905662E-2</v>
      </c>
      <c r="M10" s="12">
        <f>IF($E$11=0,0,100*E10/E$11)</f>
        <v>8.1413210445468511</v>
      </c>
    </row>
    <row r="11" spans="2:13" ht="15" customHeight="1" x14ac:dyDescent="0.35">
      <c r="B11" s="4"/>
      <c r="C11" s="5"/>
      <c r="D11" s="5" t="s">
        <v>12</v>
      </c>
      <c r="E11" s="11">
        <f>SUM(E4:E10)</f>
        <v>651</v>
      </c>
      <c r="F11" s="12">
        <f>(E11/$E$12)*1000</f>
        <v>4.8598772713020884</v>
      </c>
      <c r="G11" s="11">
        <f>SUM(G4:G10)</f>
        <v>549</v>
      </c>
      <c r="H11" s="11">
        <f>SUM(H4:H10)</f>
        <v>102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3.0721966205837174E-3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133954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8 L4:L6 L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2026-04-02T06:44:53Z</dcterms:modified>
</cp:coreProperties>
</file>